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86" windowWidth="9720" windowHeight="8520" activeTab="0"/>
  </bookViews>
  <sheets>
    <sheet name="Приложение № 12" sheetId="1" r:id="rId1"/>
  </sheets>
  <definedNames/>
  <calcPr fullCalcOnLoad="1"/>
</workbook>
</file>

<file path=xl/sharedStrings.xml><?xml version="1.0" encoding="utf-8"?>
<sst xmlns="http://schemas.openxmlformats.org/spreadsheetml/2006/main" count="79" uniqueCount="71">
  <si>
    <t xml:space="preserve">остаток </t>
  </si>
  <si>
    <t>Остаток</t>
  </si>
  <si>
    <t>Доходы</t>
  </si>
  <si>
    <t>Выделено</t>
  </si>
  <si>
    <t xml:space="preserve">Кассовый </t>
  </si>
  <si>
    <t>Учреждения</t>
  </si>
  <si>
    <t>на</t>
  </si>
  <si>
    <t>сред. на счет.</t>
  </si>
  <si>
    <t>за текущий</t>
  </si>
  <si>
    <t>средств</t>
  </si>
  <si>
    <t>расход по</t>
  </si>
  <si>
    <t>гл. расп.кред.</t>
  </si>
  <si>
    <t>период</t>
  </si>
  <si>
    <t>из бюджета</t>
  </si>
  <si>
    <t>на счетах МФ</t>
  </si>
  <si>
    <t>на сч. МФ</t>
  </si>
  <si>
    <t>с нач.года</t>
  </si>
  <si>
    <t>Мин.здрав. - больницы (сим.293)</t>
  </si>
  <si>
    <t>Мин.здрав. - поликлиники (сим.294)</t>
  </si>
  <si>
    <t>Мин.юстиции (сим.300)</t>
  </si>
  <si>
    <t>Мин.просв. - образование (сим.304)</t>
  </si>
  <si>
    <t>Гос.служба исп.наказ. (сим.310)</t>
  </si>
  <si>
    <t>ПГУ им. Т.Г.Шевченко (сим.312)</t>
  </si>
  <si>
    <t>Мин.с/х прир.ресурс.- гидрометц. (сим.303)</t>
  </si>
  <si>
    <t>Итого</t>
  </si>
  <si>
    <t>Мин.с/х прир.ресурс.- наука (сим.302)</t>
  </si>
  <si>
    <t>Мин.здрав.- прочие (сим.299)</t>
  </si>
  <si>
    <t>Админ. Президента - ботанич.сад (сим.545)</t>
  </si>
  <si>
    <t>Мин.с/х и пр рес. - оростит. сист.(сим.565)</t>
  </si>
  <si>
    <t>ГУ "ЦКОМПФ" (сим.518)</t>
  </si>
  <si>
    <t>о доходах и расходах государственных учреждений, имеющих специальные бюджетные  счета,</t>
  </si>
  <si>
    <t xml:space="preserve">Сводная  информация </t>
  </si>
  <si>
    <t>Мин-во экон.развития - ГУ "ГИИЦ" (сим.291)</t>
  </si>
  <si>
    <t xml:space="preserve">на отчетный </t>
  </si>
  <si>
    <t>Мин.здрав.- СЭП (сим.295)</t>
  </si>
  <si>
    <t>Мин.с/х и прир.ресурс. - противогр. (сим.564)</t>
  </si>
  <si>
    <t>Мин.СОЦ.ЗАЩ. ( сим.578)</t>
  </si>
  <si>
    <t>Мин.с/х прир.ресурс.- Рес.гос.сем.инсп.(сим.577)</t>
  </si>
  <si>
    <t>Перечислено в РБ</t>
  </si>
  <si>
    <t>Мин.с/х и прир.рес. - ГУ"ГСПЦ" (сим.566)</t>
  </si>
  <si>
    <t>кредитов</t>
  </si>
  <si>
    <t>гл.распор.</t>
  </si>
  <si>
    <t>ГС спорта       (сим.582)</t>
  </si>
  <si>
    <t>ГС культура (культура,искуство)    (сим.583)</t>
  </si>
  <si>
    <t>ГС культура (театр)                              (сим.596)</t>
  </si>
  <si>
    <t>ГС культура (КВЦ)                              (сим.595)</t>
  </si>
  <si>
    <t>согласно Закона о РБ</t>
  </si>
  <si>
    <t>Минюст. - Центральный архив (сим.311)</t>
  </si>
  <si>
    <t>смета доходов</t>
  </si>
  <si>
    <t>Уточненная</t>
  </si>
  <si>
    <t>на отчетный</t>
  </si>
  <si>
    <t>Уточненные</t>
  </si>
  <si>
    <t>расходы</t>
  </si>
  <si>
    <t>на 1.01.2015</t>
  </si>
  <si>
    <t>ГС культура (ПГИИ)                         (сим.601)</t>
  </si>
  <si>
    <t>Мин.с/х прир.ресурс.- РЦВСиФБ (сим.568)</t>
  </si>
  <si>
    <t>на 2015 год и план.</t>
  </si>
  <si>
    <t>период 2016 и 2017гг.</t>
  </si>
  <si>
    <t>1.01.2015г</t>
  </si>
  <si>
    <t>Мин.внутренних дел (сим.309)*</t>
  </si>
  <si>
    <t>Мин.здрав.- медучилища (сим.296)</t>
  </si>
  <si>
    <t>ГС связи, информац. и СМИ - ТРК (сим.308)**</t>
  </si>
  <si>
    <t>Мин.рег.разв."ГУП телерадиокомпания" (сим.308)**</t>
  </si>
  <si>
    <t>ГС связи, информ. и СМИ - газета (сим.554)**</t>
  </si>
  <si>
    <t>Мин.рег.разв.ГУ"Прид. газета" (сим.554)**</t>
  </si>
  <si>
    <t>за 9 месяцев 2015 года</t>
  </si>
  <si>
    <t>на 1.10.2015</t>
  </si>
  <si>
    <t>*Остаток средств по специальному бюджетному счету от оказания платных услуг и иной приносящей доход деятельности Министерства внутрених дел ПМР (Управление миграционой службы) в сумме 175 129,77 руб., образовавшийся по состоянию на 1.01.2015г. перечислен в доход республиканского бюджета согласно Закона ПМР "О республиканском бюджете на 2015 год и плановый период 2016 и 2017 годов" в текущей редакции.</t>
  </si>
  <si>
    <t>**В связи с реорганизацией ГС связи, информации и СМИ ПМР, остаток средств на счете Министерства финансов ПМР по строке ГУ "Приднестровская газета" Министерства регионального развития, транспорта и связи ПМР (сим.554) указан с учетом остатка по ГУ "Приднестровская газета" ГС связи, информации и СМИ (сим.554) - 79 073,73 руб., по строке ГУП "Телерадиокомпания" Министерства регионального развития, транспорта и связи ПМР (сим.308) указан с учетом остатка по ГУП "Телерадиокомпания" ГС связи, информации и СМИ (сим.308) - 34 531,90 руб.</t>
  </si>
  <si>
    <r>
      <t xml:space="preserve">Примечание: </t>
    </r>
    <r>
      <rPr>
        <sz val="11"/>
        <rFont val="Times New Roman"/>
        <family val="1"/>
      </rPr>
      <t>Информация составлена на основании данных отчетов министерств (ведомств) за отчетный период</t>
    </r>
  </si>
  <si>
    <t>ПРИЛОЖЕНИЕ № 12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</si>
</sst>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_р_._-;\-* #,##0.00_р_._-;_-* &quot;-&quot;_р_._-;_-@_-"/>
    <numFmt numFmtId="173" formatCode="_-* #,##0_р_._-;\-* #,##0_р_._-;_-* &quot;-&quot;??_р_._-;_-@_-"/>
    <numFmt numFmtId="174" formatCode="#,##0_р_."/>
    <numFmt numFmtId="175" formatCode="#,##0.0_р_."/>
    <numFmt numFmtId="176" formatCode="#,##0.00_р_."/>
    <numFmt numFmtId="177" formatCode="_-* #,##0.0_р_._-;\-* #,##0.0_р_._-;_-* &quot;-&quot;_р_._-;_-@_-"/>
    <numFmt numFmtId="178" formatCode="_-* #,##0.0_р_._-;\-* #,##0.0_р_._-;_-* &quot;-&quot;??_р_._-;_-@_-"/>
    <numFmt numFmtId="179" formatCode="_(* #,##0_);_(* \(#,##0\);_(* &quot;-&quot;??_);_(@_)"/>
    <numFmt numFmtId="180" formatCode="_(* #,##0.000_);_(* \(#,##0.000\);_(* &quot;-&quot;??_);_(@_)"/>
    <numFmt numFmtId="181" formatCode="_(* #,##0.0000_);_(* \(#,##0.0000\);_(* &quot;-&quot;??_);_(@_)"/>
    <numFmt numFmtId="182" formatCode="_(* #,##0.0_);_(* \(#,##0.0\);_(* &quot;-&quot;??_);_(@_)"/>
  </numFmts>
  <fonts count="45">
    <font>
      <sz val="10"/>
      <name val="Arial"/>
      <family val="0"/>
    </font>
    <font>
      <sz val="9"/>
      <name val="Times New Roman"/>
      <family val="1"/>
    </font>
    <font>
      <sz val="8"/>
      <name val="Arial"/>
      <family val="0"/>
    </font>
    <font>
      <b/>
      <sz val="9"/>
      <name val="Times New Roman"/>
      <family val="1"/>
    </font>
    <font>
      <sz val="9"/>
      <name val="Arial"/>
      <family val="2"/>
    </font>
    <font>
      <sz val="9"/>
      <color indexed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0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171" fontId="3" fillId="0" borderId="10" xfId="58" applyFont="1" applyFill="1" applyBorder="1" applyAlignment="1">
      <alignment vertical="center"/>
    </xf>
    <xf numFmtId="171" fontId="3" fillId="0" borderId="11" xfId="58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171" fontId="3" fillId="0" borderId="0" xfId="58" applyFont="1" applyFill="1" applyBorder="1" applyAlignment="1">
      <alignment vertical="center"/>
    </xf>
    <xf numFmtId="179" fontId="3" fillId="0" borderId="0" xfId="58" applyNumberFormat="1" applyFont="1" applyFill="1" applyBorder="1" applyAlignment="1">
      <alignment vertical="center"/>
    </xf>
    <xf numFmtId="171" fontId="1" fillId="0" borderId="12" xfId="58" applyFont="1" applyFill="1" applyBorder="1" applyAlignment="1">
      <alignment/>
    </xf>
    <xf numFmtId="0" fontId="1" fillId="0" borderId="13" xfId="0" applyFont="1" applyFill="1" applyBorder="1" applyAlignment="1">
      <alignment/>
    </xf>
    <xf numFmtId="171" fontId="1" fillId="0" borderId="14" xfId="58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49" fontId="5" fillId="0" borderId="13" xfId="0" applyNumberFormat="1" applyFont="1" applyFill="1" applyBorder="1" applyAlignment="1">
      <alignment/>
    </xf>
    <xf numFmtId="171" fontId="1" fillId="0" borderId="16" xfId="58" applyFont="1" applyFill="1" applyBorder="1" applyAlignment="1">
      <alignment/>
    </xf>
    <xf numFmtId="179" fontId="1" fillId="0" borderId="16" xfId="58" applyNumberFormat="1" applyFont="1" applyFill="1" applyBorder="1" applyAlignment="1">
      <alignment/>
    </xf>
    <xf numFmtId="171" fontId="1" fillId="0" borderId="15" xfId="58" applyFont="1" applyFill="1" applyBorder="1" applyAlignment="1">
      <alignment/>
    </xf>
    <xf numFmtId="171" fontId="3" fillId="0" borderId="16" xfId="58" applyFont="1" applyFill="1" applyBorder="1" applyAlignment="1">
      <alignment/>
    </xf>
    <xf numFmtId="0" fontId="1" fillId="0" borderId="17" xfId="0" applyFont="1" applyFill="1" applyBorder="1" applyAlignment="1">
      <alignment/>
    </xf>
    <xf numFmtId="171" fontId="1" fillId="0" borderId="18" xfId="58" applyFont="1" applyFill="1" applyBorder="1" applyAlignment="1">
      <alignment/>
    </xf>
    <xf numFmtId="171" fontId="1" fillId="0" borderId="19" xfId="58" applyFont="1" applyFill="1" applyBorder="1" applyAlignment="1">
      <alignment/>
    </xf>
    <xf numFmtId="179" fontId="1" fillId="0" borderId="19" xfId="58" applyNumberFormat="1" applyFont="1" applyFill="1" applyBorder="1" applyAlignment="1">
      <alignment/>
    </xf>
    <xf numFmtId="0" fontId="1" fillId="0" borderId="20" xfId="0" applyFont="1" applyFill="1" applyBorder="1" applyAlignment="1">
      <alignment/>
    </xf>
    <xf numFmtId="171" fontId="3" fillId="0" borderId="21" xfId="58" applyFont="1" applyFill="1" applyBorder="1" applyAlignment="1">
      <alignment vertical="center"/>
    </xf>
    <xf numFmtId="179" fontId="3" fillId="0" borderId="21" xfId="58" applyNumberFormat="1" applyFont="1" applyFill="1" applyBorder="1" applyAlignment="1">
      <alignment vertical="center"/>
    </xf>
    <xf numFmtId="171" fontId="1" fillId="0" borderId="22" xfId="58" applyFont="1" applyFill="1" applyBorder="1" applyAlignment="1">
      <alignment/>
    </xf>
    <xf numFmtId="171" fontId="1" fillId="0" borderId="23" xfId="58" applyFont="1" applyFill="1" applyBorder="1" applyAlignment="1">
      <alignment/>
    </xf>
    <xf numFmtId="171" fontId="0" fillId="0" borderId="0" xfId="58" applyFont="1" applyFill="1" applyAlignment="1">
      <alignment/>
    </xf>
    <xf numFmtId="171" fontId="3" fillId="0" borderId="0" xfId="58" applyFont="1" applyFill="1" applyAlignment="1">
      <alignment/>
    </xf>
    <xf numFmtId="0" fontId="6" fillId="0" borderId="0" xfId="0" applyFont="1" applyFill="1" applyBorder="1" applyAlignment="1">
      <alignment horizontal="left" vertical="center"/>
    </xf>
    <xf numFmtId="49" fontId="1" fillId="0" borderId="24" xfId="0" applyNumberFormat="1" applyFont="1" applyFill="1" applyBorder="1" applyAlignment="1">
      <alignment/>
    </xf>
    <xf numFmtId="179" fontId="1" fillId="0" borderId="25" xfId="58" applyNumberFormat="1" applyFont="1" applyFill="1" applyBorder="1" applyAlignment="1">
      <alignment/>
    </xf>
    <xf numFmtId="179" fontId="1" fillId="0" borderId="26" xfId="58" applyNumberFormat="1" applyFont="1" applyFill="1" applyBorder="1" applyAlignment="1">
      <alignment/>
    </xf>
    <xf numFmtId="171" fontId="1" fillId="0" borderId="25" xfId="58" applyFont="1" applyFill="1" applyBorder="1" applyAlignment="1">
      <alignment/>
    </xf>
    <xf numFmtId="0" fontId="1" fillId="0" borderId="26" xfId="0" applyFont="1" applyFill="1" applyBorder="1" applyAlignment="1">
      <alignment/>
    </xf>
    <xf numFmtId="179" fontId="1" fillId="0" borderId="15" xfId="58" applyNumberFormat="1" applyFont="1" applyFill="1" applyBorder="1" applyAlignment="1">
      <alignment/>
    </xf>
    <xf numFmtId="171" fontId="3" fillId="0" borderId="14" xfId="58" applyFont="1" applyFill="1" applyBorder="1" applyAlignment="1">
      <alignment/>
    </xf>
    <xf numFmtId="179" fontId="1" fillId="0" borderId="27" xfId="58" applyNumberFormat="1" applyFont="1" applyFill="1" applyBorder="1" applyAlignment="1">
      <alignment/>
    </xf>
    <xf numFmtId="179" fontId="1" fillId="0" borderId="28" xfId="58" applyNumberFormat="1" applyFont="1" applyFill="1" applyBorder="1" applyAlignment="1">
      <alignment/>
    </xf>
    <xf numFmtId="179" fontId="1" fillId="0" borderId="20" xfId="58" applyNumberFormat="1" applyFont="1" applyFill="1" applyBorder="1" applyAlignment="1">
      <alignment/>
    </xf>
    <xf numFmtId="171" fontId="1" fillId="0" borderId="29" xfId="58" applyFont="1" applyFill="1" applyBorder="1" applyAlignment="1">
      <alignment/>
    </xf>
    <xf numFmtId="0" fontId="1" fillId="0" borderId="18" xfId="0" applyFont="1" applyFill="1" applyBorder="1" applyAlignment="1">
      <alignment/>
    </xf>
    <xf numFmtId="179" fontId="1" fillId="0" borderId="30" xfId="58" applyNumberFormat="1" applyFont="1" applyFill="1" applyBorder="1" applyAlignment="1">
      <alignment/>
    </xf>
    <xf numFmtId="171" fontId="1" fillId="0" borderId="31" xfId="58" applyFont="1" applyFill="1" applyBorder="1" applyAlignment="1">
      <alignment/>
    </xf>
    <xf numFmtId="0" fontId="1" fillId="0" borderId="19" xfId="0" applyFont="1" applyFill="1" applyBorder="1" applyAlignment="1">
      <alignment/>
    </xf>
    <xf numFmtId="179" fontId="3" fillId="0" borderId="11" xfId="58" applyNumberFormat="1" applyFont="1" applyFill="1" applyBorder="1" applyAlignment="1">
      <alignment vertical="center"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171" fontId="7" fillId="0" borderId="0" xfId="58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3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171" fontId="3" fillId="0" borderId="34" xfId="58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71" fontId="3" fillId="0" borderId="0" xfId="58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171" fontId="3" fillId="0" borderId="41" xfId="58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172" fontId="1" fillId="0" borderId="14" xfId="59" applyNumberFormat="1" applyFont="1" applyFill="1" applyBorder="1" applyAlignment="1">
      <alignment horizontal="right"/>
    </xf>
    <xf numFmtId="172" fontId="9" fillId="0" borderId="14" xfId="59" applyNumberFormat="1" applyFont="1" applyFill="1" applyBorder="1" applyAlignment="1">
      <alignment/>
    </xf>
    <xf numFmtId="0" fontId="3" fillId="0" borderId="4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justify" vertical="center" wrapText="1"/>
    </xf>
    <xf numFmtId="0" fontId="7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2" sqref="A2:H2"/>
    </sheetView>
  </sheetViews>
  <sheetFormatPr defaultColWidth="9.140625" defaultRowHeight="12.75"/>
  <cols>
    <col min="1" max="1" width="43.28125" style="2" customWidth="1"/>
    <col min="2" max="2" width="12.57421875" style="2" customWidth="1"/>
    <col min="3" max="3" width="12.421875" style="2" customWidth="1"/>
    <col min="4" max="4" width="12.7109375" style="2" customWidth="1"/>
    <col min="5" max="5" width="14.57421875" style="2" customWidth="1"/>
    <col min="6" max="6" width="12.57421875" style="2" customWidth="1"/>
    <col min="7" max="7" width="14.140625" style="2" customWidth="1"/>
    <col min="8" max="8" width="14.00390625" style="2" customWidth="1"/>
    <col min="9" max="9" width="13.7109375" style="2" customWidth="1"/>
    <col min="10" max="10" width="13.421875" style="2" customWidth="1"/>
    <col min="11" max="11" width="17.57421875" style="2" customWidth="1"/>
    <col min="12" max="16384" width="9.140625" style="2" customWidth="1"/>
  </cols>
  <sheetData>
    <row r="1" spans="7:11" ht="13.5" customHeight="1">
      <c r="G1" s="27"/>
      <c r="K1" s="46" t="s">
        <v>70</v>
      </c>
    </row>
    <row r="2" spans="1:11" ht="15.75" customHeight="1">
      <c r="A2" s="72" t="s">
        <v>31</v>
      </c>
      <c r="B2" s="72"/>
      <c r="C2" s="72"/>
      <c r="D2" s="72"/>
      <c r="E2" s="72"/>
      <c r="F2" s="72"/>
      <c r="G2" s="72"/>
      <c r="H2" s="72"/>
      <c r="I2" s="47"/>
      <c r="J2" s="47"/>
      <c r="K2" s="48"/>
    </row>
    <row r="3" spans="1:11" ht="15.75" customHeight="1">
      <c r="A3" s="72" t="s">
        <v>30</v>
      </c>
      <c r="B3" s="72"/>
      <c r="C3" s="72"/>
      <c r="D3" s="72"/>
      <c r="E3" s="72"/>
      <c r="F3" s="72"/>
      <c r="G3" s="72"/>
      <c r="H3" s="72"/>
      <c r="I3" s="47"/>
      <c r="J3" s="47"/>
      <c r="K3" s="49"/>
    </row>
    <row r="4" spans="1:11" ht="15.75" customHeight="1">
      <c r="A4" s="72" t="s">
        <v>65</v>
      </c>
      <c r="B4" s="72"/>
      <c r="C4" s="72"/>
      <c r="D4" s="72"/>
      <c r="E4" s="72"/>
      <c r="F4" s="72"/>
      <c r="G4" s="72"/>
      <c r="H4" s="72"/>
      <c r="I4" s="47"/>
      <c r="J4" s="47"/>
      <c r="K4" s="49"/>
    </row>
    <row r="5" spans="1:11" ht="9.75" customHeight="1" thickBot="1">
      <c r="A5" s="1"/>
      <c r="B5" s="1"/>
      <c r="C5" s="1"/>
      <c r="D5" s="1"/>
      <c r="E5" s="1"/>
      <c r="F5" s="1"/>
      <c r="G5" s="28"/>
      <c r="H5" s="1"/>
      <c r="I5" s="50"/>
      <c r="J5" s="51"/>
      <c r="K5" s="52"/>
    </row>
    <row r="6" spans="1:11" ht="12.75">
      <c r="A6" s="53"/>
      <c r="B6" s="54" t="s">
        <v>0</v>
      </c>
      <c r="C6" s="55" t="s">
        <v>1</v>
      </c>
      <c r="D6" s="54" t="s">
        <v>49</v>
      </c>
      <c r="E6" s="55" t="s">
        <v>2</v>
      </c>
      <c r="F6" s="54" t="s">
        <v>51</v>
      </c>
      <c r="G6" s="56" t="s">
        <v>3</v>
      </c>
      <c r="H6" s="54" t="s">
        <v>4</v>
      </c>
      <c r="I6" s="55" t="s">
        <v>1</v>
      </c>
      <c r="J6" s="54" t="s">
        <v>0</v>
      </c>
      <c r="K6" s="57" t="s">
        <v>38</v>
      </c>
    </row>
    <row r="7" spans="1:11" ht="12.75">
      <c r="A7" s="58" t="s">
        <v>5</v>
      </c>
      <c r="B7" s="59" t="s">
        <v>6</v>
      </c>
      <c r="C7" s="60" t="s">
        <v>7</v>
      </c>
      <c r="D7" s="59" t="s">
        <v>48</v>
      </c>
      <c r="E7" s="60" t="s">
        <v>8</v>
      </c>
      <c r="F7" s="59" t="s">
        <v>52</v>
      </c>
      <c r="G7" s="61" t="s">
        <v>9</v>
      </c>
      <c r="H7" s="59" t="s">
        <v>10</v>
      </c>
      <c r="I7" s="60" t="s">
        <v>7</v>
      </c>
      <c r="J7" s="59" t="s">
        <v>9</v>
      </c>
      <c r="K7" s="62" t="s">
        <v>46</v>
      </c>
    </row>
    <row r="8" spans="1:11" ht="12.75">
      <c r="A8" s="58"/>
      <c r="B8" s="59" t="s">
        <v>58</v>
      </c>
      <c r="C8" s="60" t="s">
        <v>11</v>
      </c>
      <c r="D8" s="59" t="s">
        <v>50</v>
      </c>
      <c r="E8" s="60" t="s">
        <v>12</v>
      </c>
      <c r="F8" s="59" t="s">
        <v>33</v>
      </c>
      <c r="G8" s="61" t="s">
        <v>13</v>
      </c>
      <c r="H8" s="59" t="s">
        <v>41</v>
      </c>
      <c r="I8" s="60" t="s">
        <v>11</v>
      </c>
      <c r="J8" s="59" t="s">
        <v>14</v>
      </c>
      <c r="K8" s="62" t="s">
        <v>56</v>
      </c>
    </row>
    <row r="9" spans="1:11" ht="13.5" thickBot="1">
      <c r="A9" s="63"/>
      <c r="B9" s="64" t="s">
        <v>15</v>
      </c>
      <c r="C9" s="65" t="s">
        <v>53</v>
      </c>
      <c r="D9" s="64" t="s">
        <v>12</v>
      </c>
      <c r="E9" s="65"/>
      <c r="F9" s="64" t="s">
        <v>12</v>
      </c>
      <c r="G9" s="66" t="s">
        <v>16</v>
      </c>
      <c r="H9" s="64" t="s">
        <v>40</v>
      </c>
      <c r="I9" s="65" t="s">
        <v>66</v>
      </c>
      <c r="J9" s="64" t="s">
        <v>66</v>
      </c>
      <c r="K9" s="67" t="s">
        <v>57</v>
      </c>
    </row>
    <row r="10" spans="1:11" ht="12.75">
      <c r="A10" s="30" t="s">
        <v>32</v>
      </c>
      <c r="B10" s="25">
        <v>330.81</v>
      </c>
      <c r="C10" s="25"/>
      <c r="D10" s="31">
        <v>73836</v>
      </c>
      <c r="E10" s="25">
        <v>50490</v>
      </c>
      <c r="F10" s="32">
        <v>74166</v>
      </c>
      <c r="G10" s="33">
        <v>47217</v>
      </c>
      <c r="H10" s="25">
        <f>C10+G10-I10</f>
        <v>47217</v>
      </c>
      <c r="I10" s="33"/>
      <c r="J10" s="25">
        <f>B10+E10-G10</f>
        <v>3603.8099999999977</v>
      </c>
      <c r="K10" s="34"/>
    </row>
    <row r="11" spans="1:11" ht="12.75">
      <c r="A11" s="9" t="s">
        <v>17</v>
      </c>
      <c r="B11" s="10">
        <v>877161.33</v>
      </c>
      <c r="C11" s="10"/>
      <c r="D11" s="15">
        <v>18244382</v>
      </c>
      <c r="E11" s="10">
        <v>15810966.01</v>
      </c>
      <c r="F11" s="35">
        <v>19121543</v>
      </c>
      <c r="G11" s="14">
        <v>14494851</v>
      </c>
      <c r="H11" s="10">
        <f>C11+G11-I11</f>
        <v>14494851</v>
      </c>
      <c r="I11" s="14"/>
      <c r="J11" s="10">
        <f>B11+E11-G11</f>
        <v>2193276.34</v>
      </c>
      <c r="K11" s="11"/>
    </row>
    <row r="12" spans="1:11" ht="12.75">
      <c r="A12" s="9" t="s">
        <v>18</v>
      </c>
      <c r="B12" s="10">
        <v>2414215.77</v>
      </c>
      <c r="C12" s="10"/>
      <c r="D12" s="15">
        <v>13702598</v>
      </c>
      <c r="E12" s="10">
        <v>12408170.15</v>
      </c>
      <c r="F12" s="35">
        <v>16116813</v>
      </c>
      <c r="G12" s="14">
        <v>10933366</v>
      </c>
      <c r="H12" s="10">
        <f>C12+G12-I12</f>
        <v>10933366</v>
      </c>
      <c r="I12" s="14"/>
      <c r="J12" s="10">
        <f>B12+E12-G12</f>
        <v>3889019.92</v>
      </c>
      <c r="K12" s="11"/>
    </row>
    <row r="13" spans="1:11" ht="12.75">
      <c r="A13" s="9" t="s">
        <v>34</v>
      </c>
      <c r="B13" s="10">
        <v>717474.98</v>
      </c>
      <c r="C13" s="10"/>
      <c r="D13" s="15">
        <v>3272104</v>
      </c>
      <c r="E13" s="10">
        <v>2834801.96</v>
      </c>
      <c r="F13" s="35">
        <v>3989578</v>
      </c>
      <c r="G13" s="14">
        <v>2731673</v>
      </c>
      <c r="H13" s="10">
        <f aca="true" t="shared" si="0" ref="H13:H35">C13+G13-I13</f>
        <v>2731673</v>
      </c>
      <c r="I13" s="14"/>
      <c r="J13" s="10">
        <f aca="true" t="shared" si="1" ref="J13:J33">B13+E13-G13</f>
        <v>820603.94</v>
      </c>
      <c r="K13" s="11"/>
    </row>
    <row r="14" spans="1:11" ht="12.75">
      <c r="A14" s="9" t="s">
        <v>60</v>
      </c>
      <c r="B14" s="10">
        <v>510792.69</v>
      </c>
      <c r="C14" s="10"/>
      <c r="D14" s="15">
        <v>3988988</v>
      </c>
      <c r="E14" s="10">
        <v>4193689.25</v>
      </c>
      <c r="F14" s="35">
        <v>4499780</v>
      </c>
      <c r="G14" s="14">
        <v>3333015</v>
      </c>
      <c r="H14" s="10">
        <f t="shared" si="0"/>
        <v>3333015</v>
      </c>
      <c r="I14" s="14"/>
      <c r="J14" s="10">
        <f t="shared" si="1"/>
        <v>1371466.9400000004</v>
      </c>
      <c r="K14" s="11"/>
    </row>
    <row r="15" spans="1:11" ht="12.75">
      <c r="A15" s="9" t="s">
        <v>26</v>
      </c>
      <c r="B15" s="10">
        <v>59052.43</v>
      </c>
      <c r="C15" s="10"/>
      <c r="D15" s="15">
        <v>68500</v>
      </c>
      <c r="E15" s="10">
        <v>79843.3</v>
      </c>
      <c r="F15" s="35">
        <v>127552</v>
      </c>
      <c r="G15" s="14">
        <v>40400</v>
      </c>
      <c r="H15" s="10">
        <f>C15+G15-I15</f>
        <v>40400</v>
      </c>
      <c r="I15" s="14"/>
      <c r="J15" s="10">
        <f t="shared" si="1"/>
        <v>98495.73000000001</v>
      </c>
      <c r="K15" s="11"/>
    </row>
    <row r="16" spans="1:11" ht="12.75">
      <c r="A16" s="9" t="s">
        <v>19</v>
      </c>
      <c r="B16" s="10">
        <v>0.9</v>
      </c>
      <c r="C16" s="10">
        <v>11015.17</v>
      </c>
      <c r="D16" s="15">
        <v>2049026</v>
      </c>
      <c r="E16" s="10">
        <v>1668589.34</v>
      </c>
      <c r="F16" s="35">
        <v>2049026</v>
      </c>
      <c r="G16" s="14">
        <v>1168201</v>
      </c>
      <c r="H16" s="10">
        <f>C16+G16-I16</f>
        <v>1172916.21</v>
      </c>
      <c r="I16" s="14">
        <v>6299.96</v>
      </c>
      <c r="J16" s="10">
        <f t="shared" si="1"/>
        <v>500389.24</v>
      </c>
      <c r="K16" s="11"/>
    </row>
    <row r="17" spans="1:11" ht="12.75">
      <c r="A17" s="12" t="s">
        <v>20</v>
      </c>
      <c r="B17" s="10">
        <v>310973.47</v>
      </c>
      <c r="C17" s="10">
        <v>41107</v>
      </c>
      <c r="D17" s="15">
        <v>10922276</v>
      </c>
      <c r="E17" s="10">
        <v>7154350.13</v>
      </c>
      <c r="F17" s="35">
        <v>11233249</v>
      </c>
      <c r="G17" s="14">
        <v>6685487</v>
      </c>
      <c r="H17" s="10">
        <f>C17+G17-I17</f>
        <v>6726594</v>
      </c>
      <c r="I17" s="14"/>
      <c r="J17" s="10">
        <f>B17+E17-G17</f>
        <v>779836.5999999996</v>
      </c>
      <c r="K17" s="11"/>
    </row>
    <row r="18" spans="1:11" ht="12.75">
      <c r="A18" s="12" t="s">
        <v>61</v>
      </c>
      <c r="B18" s="10">
        <v>36098.96</v>
      </c>
      <c r="C18" s="10"/>
      <c r="D18" s="15">
        <v>506080</v>
      </c>
      <c r="E18" s="10">
        <v>324948.94</v>
      </c>
      <c r="F18" s="35">
        <v>326516</v>
      </c>
      <c r="G18" s="14">
        <v>326516</v>
      </c>
      <c r="H18" s="10">
        <f t="shared" si="0"/>
        <v>326516</v>
      </c>
      <c r="I18" s="14"/>
      <c r="J18" s="10">
        <f>B18+E18-G18-34531.9</f>
        <v>0</v>
      </c>
      <c r="K18" s="11"/>
    </row>
    <row r="19" spans="1:11" ht="12.75">
      <c r="A19" s="12" t="s">
        <v>62</v>
      </c>
      <c r="B19" s="10"/>
      <c r="C19" s="10"/>
      <c r="D19" s="15">
        <v>508160</v>
      </c>
      <c r="E19" s="10">
        <v>337302.52</v>
      </c>
      <c r="F19" s="35">
        <v>723822</v>
      </c>
      <c r="G19" s="14">
        <v>366766</v>
      </c>
      <c r="H19" s="10">
        <f t="shared" si="0"/>
        <v>366766</v>
      </c>
      <c r="I19" s="14"/>
      <c r="J19" s="10">
        <f>B19+E19-G19+34531.9</f>
        <v>5068.42000000002</v>
      </c>
      <c r="K19" s="11"/>
    </row>
    <row r="20" spans="1:11" ht="12.75">
      <c r="A20" s="12" t="s">
        <v>59</v>
      </c>
      <c r="B20" s="10">
        <v>868992.21</v>
      </c>
      <c r="C20" s="10"/>
      <c r="D20" s="15">
        <v>36214554</v>
      </c>
      <c r="E20" s="10">
        <v>23997933.15</v>
      </c>
      <c r="F20" s="35">
        <v>37033694</v>
      </c>
      <c r="G20" s="14">
        <f>23345282.77-K20</f>
        <v>23170153</v>
      </c>
      <c r="H20" s="10">
        <f>C20+G20-I20</f>
        <v>23170153</v>
      </c>
      <c r="I20" s="14"/>
      <c r="J20" s="10">
        <f>B20+E20-G20-K20</f>
        <v>1521642.5899999994</v>
      </c>
      <c r="K20" s="16">
        <v>175129.77</v>
      </c>
    </row>
    <row r="21" spans="1:11" ht="12.75">
      <c r="A21" s="13" t="s">
        <v>21</v>
      </c>
      <c r="B21" s="10">
        <v>1.1</v>
      </c>
      <c r="C21" s="10">
        <v>5168.72</v>
      </c>
      <c r="D21" s="15">
        <v>1680010</v>
      </c>
      <c r="E21" s="10">
        <v>1107574</v>
      </c>
      <c r="F21" s="35">
        <v>1680011</v>
      </c>
      <c r="G21" s="14">
        <v>1107575</v>
      </c>
      <c r="H21" s="10">
        <f>C21+G21-I21</f>
        <v>1108704.74</v>
      </c>
      <c r="I21" s="14">
        <v>4038.98</v>
      </c>
      <c r="J21" s="10">
        <f t="shared" si="1"/>
        <v>0.10000000009313226</v>
      </c>
      <c r="K21" s="11"/>
    </row>
    <row r="22" spans="1:11" ht="12.75">
      <c r="A22" s="12" t="s">
        <v>47</v>
      </c>
      <c r="B22" s="10">
        <v>223473.81</v>
      </c>
      <c r="C22" s="10"/>
      <c r="D22" s="15">
        <v>122079</v>
      </c>
      <c r="E22" s="10">
        <v>284906.09</v>
      </c>
      <c r="F22" s="35">
        <v>270552</v>
      </c>
      <c r="G22" s="14">
        <v>165697</v>
      </c>
      <c r="H22" s="10">
        <f t="shared" si="0"/>
        <v>165697</v>
      </c>
      <c r="I22" s="14"/>
      <c r="J22" s="10">
        <f t="shared" si="1"/>
        <v>342682.9</v>
      </c>
      <c r="K22" s="11"/>
    </row>
    <row r="23" spans="1:11" ht="12.75">
      <c r="A23" s="12" t="s">
        <v>22</v>
      </c>
      <c r="B23" s="10">
        <v>229569.81</v>
      </c>
      <c r="C23" s="10">
        <v>167026.55</v>
      </c>
      <c r="D23" s="15">
        <v>35399703</v>
      </c>
      <c r="E23" s="10">
        <v>26803480.9</v>
      </c>
      <c r="F23" s="35">
        <v>35629272</v>
      </c>
      <c r="G23" s="14">
        <v>23549456</v>
      </c>
      <c r="H23" s="10">
        <f t="shared" si="0"/>
        <v>22030697.11</v>
      </c>
      <c r="I23" s="68">
        <v>1685785.44</v>
      </c>
      <c r="J23" s="10">
        <f t="shared" si="1"/>
        <v>3483594.709999997</v>
      </c>
      <c r="K23" s="11"/>
    </row>
    <row r="24" spans="1:11" ht="12.75">
      <c r="A24" s="9" t="s">
        <v>23</v>
      </c>
      <c r="B24" s="10">
        <v>32629.19</v>
      </c>
      <c r="C24" s="10"/>
      <c r="D24" s="15">
        <v>93240</v>
      </c>
      <c r="E24" s="10">
        <v>88170.97</v>
      </c>
      <c r="F24" s="35">
        <v>125869</v>
      </c>
      <c r="G24" s="14">
        <v>64629</v>
      </c>
      <c r="H24" s="10">
        <f t="shared" si="0"/>
        <v>64629</v>
      </c>
      <c r="I24" s="69"/>
      <c r="J24" s="10">
        <f t="shared" si="1"/>
        <v>56171.16</v>
      </c>
      <c r="K24" s="11"/>
    </row>
    <row r="25" spans="1:11" ht="12.75">
      <c r="A25" s="9" t="s">
        <v>25</v>
      </c>
      <c r="B25" s="10">
        <v>137744.56</v>
      </c>
      <c r="C25" s="10"/>
      <c r="D25" s="15">
        <v>1828100</v>
      </c>
      <c r="E25" s="10">
        <v>1158556.86</v>
      </c>
      <c r="F25" s="35">
        <v>1965844</v>
      </c>
      <c r="G25" s="14">
        <v>1231152</v>
      </c>
      <c r="H25" s="10">
        <f t="shared" si="0"/>
        <v>1231152</v>
      </c>
      <c r="I25" s="14"/>
      <c r="J25" s="10">
        <f t="shared" si="1"/>
        <v>65149.42000000016</v>
      </c>
      <c r="K25" s="11"/>
    </row>
    <row r="26" spans="1:11" ht="12.75">
      <c r="A26" s="9" t="s">
        <v>55</v>
      </c>
      <c r="B26" s="10">
        <v>5502267.23</v>
      </c>
      <c r="C26" s="10"/>
      <c r="D26" s="15">
        <v>6599270</v>
      </c>
      <c r="E26" s="10">
        <v>6914881.18</v>
      </c>
      <c r="F26" s="35">
        <v>12101537</v>
      </c>
      <c r="G26" s="14">
        <v>8348885</v>
      </c>
      <c r="H26" s="10">
        <f t="shared" si="0"/>
        <v>8348885</v>
      </c>
      <c r="I26" s="14"/>
      <c r="J26" s="10">
        <f>B26+E26-G26</f>
        <v>4068263.41</v>
      </c>
      <c r="K26" s="11"/>
    </row>
    <row r="27" spans="1:11" ht="12.75">
      <c r="A27" s="9" t="s">
        <v>37</v>
      </c>
      <c r="B27" s="10">
        <v>4028.55</v>
      </c>
      <c r="C27" s="10"/>
      <c r="D27" s="15">
        <v>14220</v>
      </c>
      <c r="E27" s="10">
        <v>32295.73</v>
      </c>
      <c r="F27" s="35">
        <v>18248</v>
      </c>
      <c r="G27" s="14">
        <v>8295</v>
      </c>
      <c r="H27" s="10">
        <f t="shared" si="0"/>
        <v>8295</v>
      </c>
      <c r="I27" s="14"/>
      <c r="J27" s="10">
        <f t="shared" si="1"/>
        <v>28029.28</v>
      </c>
      <c r="K27" s="11"/>
    </row>
    <row r="28" spans="1:11" ht="12.75">
      <c r="A28" s="9" t="s">
        <v>36</v>
      </c>
      <c r="B28" s="10">
        <v>445390.53</v>
      </c>
      <c r="C28" s="10"/>
      <c r="D28" s="15">
        <v>262422</v>
      </c>
      <c r="E28" s="10">
        <v>193238.37</v>
      </c>
      <c r="F28" s="35">
        <v>707812</v>
      </c>
      <c r="G28" s="14">
        <v>337100</v>
      </c>
      <c r="H28" s="10">
        <f t="shared" si="0"/>
        <v>337100</v>
      </c>
      <c r="I28" s="14"/>
      <c r="J28" s="10">
        <f>B28+E28-G28</f>
        <v>301528.9</v>
      </c>
      <c r="K28" s="16"/>
    </row>
    <row r="29" spans="1:11" ht="12.75">
      <c r="A29" s="9" t="s">
        <v>35</v>
      </c>
      <c r="B29" s="10">
        <v>19631.1</v>
      </c>
      <c r="C29" s="36"/>
      <c r="D29" s="15">
        <v>11853</v>
      </c>
      <c r="E29" s="10">
        <v>12372.44</v>
      </c>
      <c r="F29" s="35">
        <v>31484</v>
      </c>
      <c r="G29" s="14">
        <v>12247</v>
      </c>
      <c r="H29" s="10">
        <f>C29+G29-I29</f>
        <v>12247</v>
      </c>
      <c r="I29" s="17"/>
      <c r="J29" s="10">
        <f>B29+E29-G29</f>
        <v>19756.54</v>
      </c>
      <c r="K29" s="11"/>
    </row>
    <row r="30" spans="1:11" ht="12.75">
      <c r="A30" s="9" t="s">
        <v>28</v>
      </c>
      <c r="B30" s="10">
        <v>1155.57</v>
      </c>
      <c r="C30" s="10"/>
      <c r="D30" s="15">
        <v>15035526</v>
      </c>
      <c r="E30" s="10">
        <v>5693894.88</v>
      </c>
      <c r="F30" s="35">
        <v>15036681</v>
      </c>
      <c r="G30" s="14">
        <v>5629544</v>
      </c>
      <c r="H30" s="10">
        <f t="shared" si="0"/>
        <v>5629544</v>
      </c>
      <c r="I30" s="14"/>
      <c r="J30" s="10">
        <f t="shared" si="1"/>
        <v>65506.450000000186</v>
      </c>
      <c r="K30" s="11"/>
    </row>
    <row r="31" spans="1:11" ht="12.75">
      <c r="A31" s="18" t="s">
        <v>39</v>
      </c>
      <c r="B31" s="19">
        <v>52154.8</v>
      </c>
      <c r="C31" s="19"/>
      <c r="D31" s="21">
        <v>120006</v>
      </c>
      <c r="E31" s="10">
        <v>89830.5</v>
      </c>
      <c r="F31" s="37">
        <v>172160</v>
      </c>
      <c r="G31" s="20">
        <v>72109</v>
      </c>
      <c r="H31" s="19">
        <f>C31+G31-I31</f>
        <v>72109</v>
      </c>
      <c r="I31" s="20"/>
      <c r="J31" s="19">
        <f>B31+E31-G31</f>
        <v>69876.29999999999</v>
      </c>
      <c r="K31" s="22"/>
    </row>
    <row r="32" spans="1:11" ht="12.75">
      <c r="A32" s="9" t="s">
        <v>29</v>
      </c>
      <c r="B32" s="10">
        <v>456139.5</v>
      </c>
      <c r="C32" s="10">
        <v>0.37</v>
      </c>
      <c r="D32" s="15">
        <v>554250</v>
      </c>
      <c r="E32" s="8">
        <v>621447.85</v>
      </c>
      <c r="F32" s="38">
        <v>1010389</v>
      </c>
      <c r="G32" s="14">
        <v>662700</v>
      </c>
      <c r="H32" s="10">
        <f t="shared" si="0"/>
        <v>662699.86</v>
      </c>
      <c r="I32" s="14">
        <v>0.51</v>
      </c>
      <c r="J32" s="10">
        <f>B32+E32-G32</f>
        <v>414887.3500000001</v>
      </c>
      <c r="K32" s="11"/>
    </row>
    <row r="33" spans="1:11" ht="12.75">
      <c r="A33" s="9" t="s">
        <v>27</v>
      </c>
      <c r="B33" s="10">
        <v>105601.2</v>
      </c>
      <c r="C33" s="10"/>
      <c r="D33" s="15">
        <v>81681</v>
      </c>
      <c r="E33" s="10">
        <v>142851.85</v>
      </c>
      <c r="F33" s="35">
        <v>187282</v>
      </c>
      <c r="G33" s="14">
        <v>118496</v>
      </c>
      <c r="H33" s="10">
        <f t="shared" si="0"/>
        <v>118496</v>
      </c>
      <c r="I33" s="14"/>
      <c r="J33" s="10">
        <f t="shared" si="1"/>
        <v>129957.04999999999</v>
      </c>
      <c r="K33" s="11"/>
    </row>
    <row r="34" spans="1:11" ht="12.75">
      <c r="A34" s="9" t="s">
        <v>63</v>
      </c>
      <c r="B34" s="10">
        <v>23667.05</v>
      </c>
      <c r="C34" s="10"/>
      <c r="D34" s="15">
        <v>472356</v>
      </c>
      <c r="E34" s="10">
        <v>339633.68</v>
      </c>
      <c r="F34" s="35">
        <v>284227</v>
      </c>
      <c r="G34" s="14">
        <v>284227</v>
      </c>
      <c r="H34" s="10">
        <f t="shared" si="0"/>
        <v>284227</v>
      </c>
      <c r="I34" s="14"/>
      <c r="J34" s="10">
        <f>B34+E34-G34-79073.73</f>
        <v>0</v>
      </c>
      <c r="K34" s="11"/>
    </row>
    <row r="35" spans="1:11" ht="12.75">
      <c r="A35" s="9" t="s">
        <v>64</v>
      </c>
      <c r="B35" s="10"/>
      <c r="C35" s="10"/>
      <c r="D35" s="15">
        <v>284239</v>
      </c>
      <c r="E35" s="10">
        <v>228430.4</v>
      </c>
      <c r="F35" s="35">
        <v>496035</v>
      </c>
      <c r="G35" s="14">
        <v>272769</v>
      </c>
      <c r="H35" s="10">
        <f t="shared" si="0"/>
        <v>272769</v>
      </c>
      <c r="I35" s="14"/>
      <c r="J35" s="10">
        <f>B35+E35-G35+79073.73</f>
        <v>34735.12999999999</v>
      </c>
      <c r="K35" s="11"/>
    </row>
    <row r="36" spans="1:11" ht="12.75">
      <c r="A36" s="9" t="s">
        <v>42</v>
      </c>
      <c r="B36" s="10">
        <v>221509.12</v>
      </c>
      <c r="C36" s="10"/>
      <c r="D36" s="15">
        <v>231992</v>
      </c>
      <c r="E36" s="10">
        <v>200155.8</v>
      </c>
      <c r="F36" s="35">
        <v>453501</v>
      </c>
      <c r="G36" s="14">
        <v>219877</v>
      </c>
      <c r="H36" s="10">
        <f>C36+G36-I36</f>
        <v>219877</v>
      </c>
      <c r="I36" s="14"/>
      <c r="J36" s="10">
        <f>B36+E36-G36</f>
        <v>201787.91999999998</v>
      </c>
      <c r="K36" s="11"/>
    </row>
    <row r="37" spans="1:11" ht="12.75">
      <c r="A37" s="18" t="s">
        <v>43</v>
      </c>
      <c r="B37" s="19">
        <v>180971.3</v>
      </c>
      <c r="C37" s="19"/>
      <c r="D37" s="21">
        <v>737364</v>
      </c>
      <c r="E37" s="19">
        <v>366084.05</v>
      </c>
      <c r="F37" s="39">
        <v>918335</v>
      </c>
      <c r="G37" s="20">
        <v>470879</v>
      </c>
      <c r="H37" s="10">
        <f>C37+G37-I37</f>
        <v>470879</v>
      </c>
      <c r="I37" s="20"/>
      <c r="J37" s="10">
        <f>B37+E37-G37</f>
        <v>76176.34999999998</v>
      </c>
      <c r="K37" s="11"/>
    </row>
    <row r="38" spans="1:11" ht="12.75">
      <c r="A38" s="18" t="s">
        <v>45</v>
      </c>
      <c r="B38" s="19">
        <v>134590.44</v>
      </c>
      <c r="C38" s="19"/>
      <c r="D38" s="21">
        <v>9915000</v>
      </c>
      <c r="E38" s="19">
        <v>6174665.15</v>
      </c>
      <c r="F38" s="39">
        <v>10049590</v>
      </c>
      <c r="G38" s="20">
        <v>6200063</v>
      </c>
      <c r="H38" s="10">
        <f>C38+G38-I38</f>
        <v>6200063</v>
      </c>
      <c r="I38" s="20"/>
      <c r="J38" s="10">
        <f>B38+E38-G38</f>
        <v>109192.59000000078</v>
      </c>
      <c r="K38" s="11"/>
    </row>
    <row r="39" spans="1:11" ht="12.75">
      <c r="A39" s="9" t="s">
        <v>44</v>
      </c>
      <c r="B39" s="10">
        <v>0.31</v>
      </c>
      <c r="C39" s="10"/>
      <c r="D39" s="15">
        <v>991788</v>
      </c>
      <c r="E39" s="10">
        <v>489616</v>
      </c>
      <c r="F39" s="37">
        <v>991788</v>
      </c>
      <c r="G39" s="40">
        <v>441512</v>
      </c>
      <c r="H39" s="10">
        <f>C39+G39-I39</f>
        <v>441512</v>
      </c>
      <c r="I39" s="14"/>
      <c r="J39" s="10">
        <f>B39+E39-G39</f>
        <v>48104.31</v>
      </c>
      <c r="K39" s="11"/>
    </row>
    <row r="40" spans="1:11" ht="13.5" thickBot="1">
      <c r="A40" s="18" t="s">
        <v>54</v>
      </c>
      <c r="B40" s="41"/>
      <c r="C40" s="41"/>
      <c r="D40" s="21">
        <v>403687</v>
      </c>
      <c r="E40" s="19">
        <v>186706.17</v>
      </c>
      <c r="F40" s="42">
        <v>403687</v>
      </c>
      <c r="G40" s="43">
        <v>170070</v>
      </c>
      <c r="H40" s="26">
        <f>C40+G40-I40</f>
        <v>170070</v>
      </c>
      <c r="I40" s="44"/>
      <c r="J40" s="26">
        <f>B40+E40-G40</f>
        <v>16636.170000000013</v>
      </c>
      <c r="K40" s="22"/>
    </row>
    <row r="41" spans="1:11" ht="13.5" thickBot="1">
      <c r="A41" s="70" t="s">
        <v>24</v>
      </c>
      <c r="B41" s="3">
        <f aca="true" t="shared" si="2" ref="B41:K41">SUM(B10:B40)</f>
        <v>13565618.72</v>
      </c>
      <c r="C41" s="3">
        <f t="shared" si="2"/>
        <v>224317.81</v>
      </c>
      <c r="D41" s="24">
        <f>SUM(D10:D40)</f>
        <v>164389290</v>
      </c>
      <c r="E41" s="3">
        <f>SUM(E10:E40)</f>
        <v>119989877.62</v>
      </c>
      <c r="F41" s="45">
        <f t="shared" si="2"/>
        <v>177830043</v>
      </c>
      <c r="G41" s="23">
        <f t="shared" si="2"/>
        <v>112664927</v>
      </c>
      <c r="H41" s="3">
        <f t="shared" si="2"/>
        <v>111193119.92</v>
      </c>
      <c r="I41" s="23">
        <f t="shared" si="2"/>
        <v>1696124.89</v>
      </c>
      <c r="J41" s="3">
        <f>SUM(J10:J40)</f>
        <v>20715439.57</v>
      </c>
      <c r="K41" s="4">
        <f t="shared" si="2"/>
        <v>175129.77</v>
      </c>
    </row>
    <row r="42" spans="1:11" ht="6.75" customHeight="1">
      <c r="A42" s="5"/>
      <c r="B42" s="6"/>
      <c r="C42" s="6"/>
      <c r="D42" s="6"/>
      <c r="E42" s="6"/>
      <c r="F42" s="7"/>
      <c r="G42" s="6"/>
      <c r="H42" s="6"/>
      <c r="I42" s="6"/>
      <c r="J42" s="6"/>
      <c r="K42" s="6"/>
    </row>
    <row r="43" spans="1:11" ht="19.5" customHeight="1">
      <c r="A43" s="73" t="s">
        <v>69</v>
      </c>
      <c r="B43" s="74"/>
      <c r="C43" s="74"/>
      <c r="D43" s="74"/>
      <c r="E43" s="74"/>
      <c r="F43" s="74"/>
      <c r="G43" s="74"/>
      <c r="H43" s="74"/>
      <c r="I43" s="74"/>
      <c r="J43" s="74"/>
      <c r="K43" s="29"/>
    </row>
    <row r="44" spans="1:11" ht="46.5" customHeight="1">
      <c r="A44" s="71" t="s">
        <v>67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</row>
    <row r="45" spans="1:11" ht="46.5" customHeight="1">
      <c r="A45" s="71" t="s">
        <v>68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</row>
    <row r="46" ht="12.75">
      <c r="G46" s="27"/>
    </row>
    <row r="47" ht="12.75">
      <c r="G47" s="27"/>
    </row>
  </sheetData>
  <sheetProtection/>
  <mergeCells count="6">
    <mergeCell ref="A45:K45"/>
    <mergeCell ref="A44:K44"/>
    <mergeCell ref="A2:H2"/>
    <mergeCell ref="A3:H3"/>
    <mergeCell ref="A4:H4"/>
    <mergeCell ref="A43:J43"/>
  </mergeCells>
  <printOptions/>
  <pageMargins left="0.3937007874015748" right="0.3937007874015748" top="1.1811023622047245" bottom="0.3937007874015748" header="0" footer="0"/>
  <pageSetup firstPageNumber="207" useFirstPageNumber="1" horizontalDpi="600" verticalDpi="600" orientation="landscape" paperSize="9" scale="7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dolta_ti</cp:lastModifiedBy>
  <cp:lastPrinted>2015-11-19T06:31:25Z</cp:lastPrinted>
  <dcterms:created xsi:type="dcterms:W3CDTF">1996-10-08T23:32:33Z</dcterms:created>
  <dcterms:modified xsi:type="dcterms:W3CDTF">2015-11-19T06:31:27Z</dcterms:modified>
  <cp:category/>
  <cp:version/>
  <cp:contentType/>
  <cp:contentStatus/>
</cp:coreProperties>
</file>