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Респ. бюджет на 2025 год (тек. ред. на 03.12.25г) (11)\"/>
    </mc:Choice>
  </mc:AlternateContent>
  <bookViews>
    <workbookView xWindow="0" yWindow="0" windowWidth="24912" windowHeight="10092"/>
  </bookViews>
  <sheets>
    <sheet name="Приложение №2.8 (169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 l="1"/>
  <c r="C32" i="1"/>
  <c r="C23" i="1"/>
  <c r="C22" i="1"/>
  <c r="C20" i="1"/>
  <c r="C19" i="1"/>
  <c r="C18" i="1"/>
  <c r="C17" i="1"/>
  <c r="C16" i="1"/>
  <c r="C14" i="1"/>
  <c r="C13" i="1" l="1"/>
  <c r="C10" i="1" l="1"/>
  <c r="C36" i="1" s="1"/>
</calcChain>
</file>

<file path=xl/sharedStrings.xml><?xml version="1.0" encoding="utf-8"?>
<sst xmlns="http://schemas.openxmlformats.org/spreadsheetml/2006/main" count="62" uniqueCount="62">
  <si>
    <t>№ п/п</t>
  </si>
  <si>
    <t>Наименование</t>
  </si>
  <si>
    <t>Министерство здравоохранения Приднестровской Молдавской Республики</t>
  </si>
  <si>
    <t xml:space="preserve">Министерство обороны Приднестровской Молдавской Республики </t>
  </si>
  <si>
    <t>Государственная служба исполнения наказаний Министерства юстиции Приднестровской Молдавской Республики</t>
  </si>
  <si>
    <t>Министерство просвещения Приднестровской Молдавской Республики</t>
  </si>
  <si>
    <t>Государственная администрация г. Бендеры</t>
  </si>
  <si>
    <t>Государственная администрация Рыбницкого района и г. Рыбницы</t>
  </si>
  <si>
    <t>Государственная администрация Каменского района и г. Каменки</t>
  </si>
  <si>
    <t>Государственная администрация Слободзейского района и г. Слободзеи</t>
  </si>
  <si>
    <t>Государственная администрация Дубоссарского района и г. Дубоссары</t>
  </si>
  <si>
    <t>Сумма, руб.</t>
  </si>
  <si>
    <t>Государственная служба по спорту Приднестровской Молдавской Республики</t>
  </si>
  <si>
    <t xml:space="preserve">Государственная администрация г. Тирасполя и г. Днестровска (г. Тирасполь) </t>
  </si>
  <si>
    <t xml:space="preserve">Государственная администрация г. Тирасполя и г. Днестровска (г. Днестровск) </t>
  </si>
  <si>
    <t>Министерство внутренних дел Приднестровской Молдавской Республики</t>
  </si>
  <si>
    <t>РАСХОДЫ - государственная поддержка молодых семей на цели приобретения жилья молодым семьям, ВСЕГО, в том числе:</t>
  </si>
  <si>
    <t xml:space="preserve">Министерство финансов Приднестровской Молдавской Республики </t>
  </si>
  <si>
    <t xml:space="preserve">Аппарат Правительства Приднестровской Молдавской Республики </t>
  </si>
  <si>
    <t xml:space="preserve">Государственная служба охраны Приднестровской Молдавской Республики </t>
  </si>
  <si>
    <t>к Закону Приднестровской Молдавской Республики</t>
  </si>
  <si>
    <t>ДОХОДЫ ВСЕГО, в том числе:</t>
  </si>
  <si>
    <t xml:space="preserve">Верховный Совет Приднестровской Молдавской Республики </t>
  </si>
  <si>
    <t>Государственная служба судебных исполнителей Министерства юстиции Приднестровской Молдавской Республики</t>
  </si>
  <si>
    <t>Следственный комитет Приднестровской Молдавской Республики</t>
  </si>
  <si>
    <t>"О республиканском бюджете на 2025 год"</t>
  </si>
  <si>
    <t>Основные характеристики, источники формирования и направления расходования средств Фонда поддержки молодежи Приднестровской Молдавской Республики на 2025 год</t>
  </si>
  <si>
    <t>Прокуратура Приднестровской Молдавской Республики</t>
  </si>
  <si>
    <t>1.</t>
  </si>
  <si>
    <t>2.</t>
  </si>
  <si>
    <t>3.</t>
  </si>
  <si>
    <t>4.</t>
  </si>
  <si>
    <t>3.8.</t>
  </si>
  <si>
    <t>3.9.</t>
  </si>
  <si>
    <t>3.10.</t>
  </si>
  <si>
    <t>3.11.</t>
  </si>
  <si>
    <t>3.12.</t>
  </si>
  <si>
    <t>3.13.</t>
  </si>
  <si>
    <t>3.14.</t>
  </si>
  <si>
    <t>3.15.</t>
  </si>
  <si>
    <t>3.16.</t>
  </si>
  <si>
    <t>3.17.</t>
  </si>
  <si>
    <t>3.18.</t>
  </si>
  <si>
    <t>3.19.</t>
  </si>
  <si>
    <t>3.20.</t>
  </si>
  <si>
    <t>3.21.</t>
  </si>
  <si>
    <t>3.22.</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</si>
  <si>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</si>
  <si>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Приложение № 2.8</t>
  </si>
  <si>
    <r>
      <t>3.1</t>
    </r>
    <r>
      <rPr>
        <sz val="12"/>
        <color rgb="FF00B0F0"/>
        <rFont val="Times New Roman"/>
        <family val="1"/>
        <charset val="204"/>
      </rPr>
      <t>.</t>
    </r>
  </si>
  <si>
    <r>
      <t>3.2</t>
    </r>
    <r>
      <rPr>
        <sz val="12"/>
        <color rgb="FF00B0F0"/>
        <rFont val="Times New Roman"/>
        <family val="1"/>
        <charset val="204"/>
      </rPr>
      <t>.</t>
    </r>
  </si>
  <si>
    <r>
      <t>3.3</t>
    </r>
    <r>
      <rPr>
        <sz val="12"/>
        <color rgb="FF00B0F0"/>
        <rFont val="Times New Roman"/>
        <family val="1"/>
        <charset val="204"/>
      </rPr>
      <t>.</t>
    </r>
  </si>
  <si>
    <r>
      <t>3.4</t>
    </r>
    <r>
      <rPr>
        <sz val="12"/>
        <color rgb="FF00B0F0"/>
        <rFont val="Times New Roman"/>
        <family val="1"/>
        <charset val="204"/>
      </rPr>
      <t>.</t>
    </r>
  </si>
  <si>
    <r>
      <t>3.5</t>
    </r>
    <r>
      <rPr>
        <sz val="12"/>
        <color rgb="FF00B0F0"/>
        <rFont val="Times New Roman"/>
        <family val="1"/>
        <charset val="204"/>
      </rPr>
      <t>.</t>
    </r>
  </si>
  <si>
    <r>
      <t>3.6</t>
    </r>
    <r>
      <rPr>
        <sz val="12"/>
        <color rgb="FF00B0F0"/>
        <rFont val="Times New Roman"/>
        <family val="1"/>
        <charset val="204"/>
      </rPr>
      <t>.</t>
    </r>
  </si>
  <si>
    <r>
      <t>3.7</t>
    </r>
    <r>
      <rPr>
        <sz val="12"/>
        <color rgb="FF00B0F0"/>
        <rFont val="Times New Roman"/>
        <family val="1"/>
        <charset val="204"/>
      </rPr>
      <t>.</t>
    </r>
  </si>
  <si>
    <t>Министерство государственной безопасности Приднестровской Молдавской Республики</t>
  </si>
  <si>
    <t>Государственная администрация Григориопольского района и                                                                  г. Григориополя</t>
  </si>
  <si>
    <t>ОСТАТОК средств Фонда поддержки молодежи Приднестровской Молдавской Республики по состоянию на 01.01.2025 года</t>
  </si>
  <si>
    <t xml:space="preserve">Отчисления от единого таможенного платежа с 1 января по 30 апреля 2025 года в размере 1 процент, с 1 мая по 31 декабря 2025 года – 0,62 процента </t>
  </si>
  <si>
    <t>Примечание.</t>
  </si>
  <si>
    <t>В целях эффективного освоения утвержденных средств Фонда поддержки молодежи Приднестровской Молдавской Республики разрешить исполнительному органу государственной власти, в ведении которого находятся вопросы исполнения республиканского бюджета, на основании обоснованных обращений исполнительных органов государственной власти, предоставляющих государственную субсидию и ответственных за реализацию Закона Приднестровской Молдавской Республики  "О государственной поддержке молодых семей по приобретению жилья", согласованных Правительством Приднестровской Молдавской Республики, производить перераспределение денежных средств между исполнительными органами государственной власти, предоставляющими государственную субсидию,  в рамках утвержденных настоящим Приложением направлений в пределах общей суммы, не превышающей размер, утвержденный  настоящим Законом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</si>
</sst>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Calibri"/>
      <family val="2"/>
      <scheme val="minor"/>
    </font>
    <font>
      <sz val="10"/>
      <name val="Arial Cyr"/>
      <charset val="204"/>
    </font>
    <font>
      <sz val="12"/>
      <color theme="1"/>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rgb="FF00B0F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164" fontId="5" fillId="0" borderId="0" applyFont="0" applyFill="0" applyBorder="0" applyAlignment="0" applyProtection="0"/>
    <xf numFmtId="0" fontId="4" fillId="0" borderId="0"/>
    <xf numFmtId="0" fontId="3" fillId="0" borderId="0"/>
    <xf numFmtId="43" fontId="5" fillId="0" borderId="0" applyFont="0" applyFill="0" applyBorder="0" applyAlignment="0" applyProtection="0"/>
    <xf numFmtId="0" fontId="7" fillId="0" borderId="0"/>
    <xf numFmtId="0" fontId="2" fillId="0" borderId="0"/>
    <xf numFmtId="0" fontId="2" fillId="0" borderId="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cellStyleXfs>
  <cellXfs count="28">
    <xf numFmtId="0" fontId="0" fillId="0" borderId="0" xfId="0"/>
    <xf numFmtId="0" fontId="8" fillId="0" borderId="0" xfId="0" applyFont="1" applyFill="1"/>
    <xf numFmtId="0" fontId="9" fillId="0" borderId="0" xfId="0" applyFont="1" applyFill="1" applyAlignment="1">
      <alignment horizontal="right"/>
    </xf>
    <xf numFmtId="0" fontId="9" fillId="0" borderId="0" xfId="0" applyFont="1" applyFill="1" applyAlignment="1">
      <alignment horizontal="right" wrapText="1"/>
    </xf>
    <xf numFmtId="0" fontId="10" fillId="0" borderId="0" xfId="0" applyFont="1" applyFill="1" applyAlignment="1">
      <alignment horizontal="center" wrapText="1"/>
    </xf>
    <xf numFmtId="49"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3" fontId="8" fillId="0" borderId="0" xfId="0" applyNumberFormat="1" applyFont="1" applyFill="1"/>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0" xfId="0" applyFont="1" applyFill="1"/>
    <xf numFmtId="49" fontId="11" fillId="0" borderId="0" xfId="0" applyNumberFormat="1" applyFont="1" applyFill="1" applyBorder="1" applyAlignment="1">
      <alignment horizontal="center" vertical="center" wrapText="1"/>
    </xf>
    <xf numFmtId="3" fontId="11" fillId="0" borderId="0" xfId="0" applyNumberFormat="1" applyFont="1" applyFill="1" applyBorder="1" applyAlignment="1">
      <alignment horizontal="left" vertical="center" wrapText="1"/>
    </xf>
    <xf numFmtId="3" fontId="11" fillId="0" borderId="0" xfId="0" applyNumberFormat="1" applyFont="1" applyFill="1" applyBorder="1"/>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3" fontId="11" fillId="0" borderId="2" xfId="0" applyNumberFormat="1"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xf numFmtId="0" fontId="10" fillId="0" borderId="0" xfId="0" applyFont="1" applyFill="1" applyAlignment="1">
      <alignment horizontal="center" vertical="center" wrapText="1"/>
    </xf>
    <xf numFmtId="0" fontId="9" fillId="0" borderId="0" xfId="0" applyFont="1" applyFill="1" applyAlignment="1">
      <alignment horizontal="justify" vertical="distributed" wrapText="1"/>
    </xf>
    <xf numFmtId="0" fontId="8" fillId="0" borderId="0" xfId="0" applyFont="1" applyFill="1" applyAlignment="1">
      <alignment horizontal="left"/>
    </xf>
  </cellXfs>
  <cellStyles count="15">
    <cellStyle name="Обычный" xfId="0" builtinId="0"/>
    <cellStyle name="Обычный 2" xfId="2"/>
    <cellStyle name="Обычный 2 2" xfId="3"/>
    <cellStyle name="Обычный 2 2 2" xfId="7"/>
    <cellStyle name="Обычный 2 2 2 2" xfId="13"/>
    <cellStyle name="Обычный 2 2 3" xfId="10"/>
    <cellStyle name="Обычный 2 3" xfId="6"/>
    <cellStyle name="Обычный 2 3 2" xfId="12"/>
    <cellStyle name="Обычный 2 4" xfId="9"/>
    <cellStyle name="Обычный 3" xfId="5"/>
    <cellStyle name="Финансовый 2" xfId="1"/>
    <cellStyle name="Финансовый 3" xfId="4"/>
    <cellStyle name="Финансовый 3 2" xfId="8"/>
    <cellStyle name="Финансовый 3 2 2" xfId="14"/>
    <cellStyle name="Финансовый 3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tabSelected="1" view="pageBreakPreview" zoomScaleNormal="100" zoomScaleSheetLayoutView="100" workbookViewId="0">
      <pane xSplit="3" ySplit="8" topLeftCell="D9" activePane="bottomRight" state="frozenSplit"/>
      <selection pane="topRight" activeCell="D1" sqref="D1"/>
      <selection pane="bottomLeft" activeCell="A14" sqref="A14"/>
      <selection pane="bottomRight" activeCell="B1" sqref="B1:C5"/>
    </sheetView>
  </sheetViews>
  <sheetFormatPr defaultColWidth="9.109375" defaultRowHeight="15.6" x14ac:dyDescent="0.3"/>
  <cols>
    <col min="1" max="1" width="5.5546875" style="1" bestFit="1" customWidth="1"/>
    <col min="2" max="2" width="94.33203125" style="1" customWidth="1"/>
    <col min="3" max="3" width="15" style="1" customWidth="1"/>
    <col min="4" max="16384" width="9.109375" style="1"/>
  </cols>
  <sheetData>
    <row r="1" spans="1:3" x14ac:dyDescent="0.3">
      <c r="B1" s="24"/>
      <c r="C1" s="24"/>
    </row>
    <row r="2" spans="1:3" x14ac:dyDescent="0.3">
      <c r="B2" s="24"/>
      <c r="C2" s="2" t="s">
        <v>48</v>
      </c>
    </row>
    <row r="3" spans="1:3" x14ac:dyDescent="0.3">
      <c r="B3" s="24"/>
      <c r="C3" s="2" t="s">
        <v>20</v>
      </c>
    </row>
    <row r="4" spans="1:3" x14ac:dyDescent="0.3">
      <c r="B4" s="3"/>
      <c r="C4" s="2" t="s">
        <v>25</v>
      </c>
    </row>
    <row r="5" spans="1:3" x14ac:dyDescent="0.3">
      <c r="B5" s="3"/>
      <c r="C5" s="2"/>
    </row>
    <row r="6" spans="1:3" ht="33.75" customHeight="1" x14ac:dyDescent="0.3">
      <c r="A6" s="25" t="s">
        <v>26</v>
      </c>
      <c r="B6" s="25"/>
      <c r="C6" s="25"/>
    </row>
    <row r="7" spans="1:3" x14ac:dyDescent="0.3">
      <c r="A7" s="4"/>
      <c r="B7" s="4"/>
      <c r="C7" s="4"/>
    </row>
    <row r="8" spans="1:3" ht="31.2" x14ac:dyDescent="0.3">
      <c r="A8" s="22" t="s">
        <v>0</v>
      </c>
      <c r="B8" s="23" t="s">
        <v>1</v>
      </c>
      <c r="C8" s="23" t="s">
        <v>11</v>
      </c>
    </row>
    <row r="9" spans="1:3" ht="31.2" x14ac:dyDescent="0.3">
      <c r="A9" s="19" t="s">
        <v>28</v>
      </c>
      <c r="B9" s="20" t="s">
        <v>58</v>
      </c>
      <c r="C9" s="21">
        <v>1141977</v>
      </c>
    </row>
    <row r="10" spans="1:3" x14ac:dyDescent="0.3">
      <c r="A10" s="5" t="s">
        <v>29</v>
      </c>
      <c r="B10" s="6" t="s">
        <v>21</v>
      </c>
      <c r="C10" s="7">
        <f>C11</f>
        <v>5831291</v>
      </c>
    </row>
    <row r="11" spans="1:3" ht="31.2" x14ac:dyDescent="0.3">
      <c r="A11" s="5"/>
      <c r="B11" s="8" t="s">
        <v>59</v>
      </c>
      <c r="C11" s="9">
        <v>5831291</v>
      </c>
    </row>
    <row r="12" spans="1:3" x14ac:dyDescent="0.3">
      <c r="A12" s="5"/>
      <c r="B12" s="6"/>
      <c r="C12" s="7"/>
    </row>
    <row r="13" spans="1:3" ht="31.2" x14ac:dyDescent="0.3">
      <c r="A13" s="5" t="s">
        <v>30</v>
      </c>
      <c r="B13" s="6" t="s">
        <v>16</v>
      </c>
      <c r="C13" s="7">
        <f>SUM(C14:C35)</f>
        <v>4684018</v>
      </c>
    </row>
    <row r="14" spans="1:3" x14ac:dyDescent="0.3">
      <c r="A14" s="10" t="s">
        <v>49</v>
      </c>
      <c r="B14" s="11" t="s">
        <v>22</v>
      </c>
      <c r="C14" s="9">
        <f>147557-147557</f>
        <v>0</v>
      </c>
    </row>
    <row r="15" spans="1:3" x14ac:dyDescent="0.3">
      <c r="A15" s="10" t="s">
        <v>50</v>
      </c>
      <c r="B15" s="11" t="s">
        <v>18</v>
      </c>
      <c r="C15" s="9">
        <v>0</v>
      </c>
    </row>
    <row r="16" spans="1:3" x14ac:dyDescent="0.3">
      <c r="A16" s="10" t="s">
        <v>51</v>
      </c>
      <c r="B16" s="11" t="s">
        <v>2</v>
      </c>
      <c r="C16" s="9">
        <f>899820-215660</f>
        <v>684160</v>
      </c>
    </row>
    <row r="17" spans="1:3" x14ac:dyDescent="0.3">
      <c r="A17" s="10" t="s">
        <v>52</v>
      </c>
      <c r="B17" s="11" t="s">
        <v>15</v>
      </c>
      <c r="C17" s="9">
        <f>546553-68403</f>
        <v>478150</v>
      </c>
    </row>
    <row r="18" spans="1:3" x14ac:dyDescent="0.3">
      <c r="A18" s="10" t="s">
        <v>53</v>
      </c>
      <c r="B18" s="11" t="s">
        <v>3</v>
      </c>
      <c r="C18" s="9">
        <f>991563-84632</f>
        <v>906931</v>
      </c>
    </row>
    <row r="19" spans="1:3" x14ac:dyDescent="0.3">
      <c r="A19" s="10" t="s">
        <v>54</v>
      </c>
      <c r="B19" s="11" t="s">
        <v>56</v>
      </c>
      <c r="C19" s="9">
        <f>430716-257382</f>
        <v>173334</v>
      </c>
    </row>
    <row r="20" spans="1:3" x14ac:dyDescent="0.3">
      <c r="A20" s="10" t="s">
        <v>55</v>
      </c>
      <c r="B20" s="11" t="s">
        <v>17</v>
      </c>
      <c r="C20" s="9">
        <f>281118-281118</f>
        <v>0</v>
      </c>
    </row>
    <row r="21" spans="1:3" x14ac:dyDescent="0.3">
      <c r="A21" s="10" t="s">
        <v>32</v>
      </c>
      <c r="B21" s="11" t="s">
        <v>5</v>
      </c>
      <c r="C21" s="9">
        <v>112700</v>
      </c>
    </row>
    <row r="22" spans="1:3" x14ac:dyDescent="0.3">
      <c r="A22" s="10" t="s">
        <v>33</v>
      </c>
      <c r="B22" s="11" t="s">
        <v>19</v>
      </c>
      <c r="C22" s="9">
        <f>10395+3381</f>
        <v>13776</v>
      </c>
    </row>
    <row r="23" spans="1:3" ht="31.2" x14ac:dyDescent="0.3">
      <c r="A23" s="10" t="s">
        <v>34</v>
      </c>
      <c r="B23" s="11" t="s">
        <v>4</v>
      </c>
      <c r="C23" s="9">
        <f>369287-14275</f>
        <v>355012</v>
      </c>
    </row>
    <row r="24" spans="1:3" ht="31.2" x14ac:dyDescent="0.3">
      <c r="A24" s="10" t="s">
        <v>35</v>
      </c>
      <c r="B24" s="11" t="s">
        <v>23</v>
      </c>
      <c r="C24" s="9">
        <v>27330</v>
      </c>
    </row>
    <row r="25" spans="1:3" x14ac:dyDescent="0.3">
      <c r="A25" s="10" t="s">
        <v>36</v>
      </c>
      <c r="B25" s="11" t="s">
        <v>12</v>
      </c>
      <c r="C25" s="9">
        <v>56352</v>
      </c>
    </row>
    <row r="26" spans="1:3" x14ac:dyDescent="0.3">
      <c r="A26" s="10" t="s">
        <v>37</v>
      </c>
      <c r="B26" s="11" t="s">
        <v>13</v>
      </c>
      <c r="C26" s="9">
        <v>661980</v>
      </c>
    </row>
    <row r="27" spans="1:3" x14ac:dyDescent="0.3">
      <c r="A27" s="10" t="s">
        <v>38</v>
      </c>
      <c r="B27" s="11" t="s">
        <v>14</v>
      </c>
      <c r="C27" s="9">
        <v>22656</v>
      </c>
    </row>
    <row r="28" spans="1:3" x14ac:dyDescent="0.3">
      <c r="A28" s="10" t="s">
        <v>39</v>
      </c>
      <c r="B28" s="11" t="s">
        <v>6</v>
      </c>
      <c r="C28" s="9">
        <f>281847-13524</f>
        <v>268323</v>
      </c>
    </row>
    <row r="29" spans="1:3" x14ac:dyDescent="0.3">
      <c r="A29" s="10" t="s">
        <v>40</v>
      </c>
      <c r="B29" s="11" t="s">
        <v>9</v>
      </c>
      <c r="C29" s="9">
        <v>316761</v>
      </c>
    </row>
    <row r="30" spans="1:3" x14ac:dyDescent="0.3">
      <c r="A30" s="10" t="s">
        <v>41</v>
      </c>
      <c r="B30" s="11" t="s">
        <v>7</v>
      </c>
      <c r="C30" s="9">
        <v>124987</v>
      </c>
    </row>
    <row r="31" spans="1:3" x14ac:dyDescent="0.3">
      <c r="A31" s="10" t="s">
        <v>42</v>
      </c>
      <c r="B31" s="11" t="s">
        <v>8</v>
      </c>
      <c r="C31" s="9">
        <v>37692</v>
      </c>
    </row>
    <row r="32" spans="1:3" x14ac:dyDescent="0.3">
      <c r="A32" s="10" t="s">
        <v>43</v>
      </c>
      <c r="B32" s="11" t="s">
        <v>10</v>
      </c>
      <c r="C32" s="9">
        <f>446835-68103</f>
        <v>378732</v>
      </c>
    </row>
    <row r="33" spans="1:3" ht="31.2" x14ac:dyDescent="0.3">
      <c r="A33" s="10" t="s">
        <v>44</v>
      </c>
      <c r="B33" s="11" t="s">
        <v>57</v>
      </c>
      <c r="C33" s="9">
        <v>65142</v>
      </c>
    </row>
    <row r="34" spans="1:3" x14ac:dyDescent="0.3">
      <c r="A34" s="10" t="s">
        <v>45</v>
      </c>
      <c r="B34" s="13" t="s">
        <v>24</v>
      </c>
      <c r="C34" s="9">
        <v>0</v>
      </c>
    </row>
    <row r="35" spans="1:3" x14ac:dyDescent="0.3">
      <c r="A35" s="10" t="s">
        <v>46</v>
      </c>
      <c r="B35" s="13" t="s">
        <v>27</v>
      </c>
      <c r="C35" s="9">
        <v>0</v>
      </c>
    </row>
    <row r="36" spans="1:3" s="15" customFormat="1" ht="62.4" x14ac:dyDescent="0.3">
      <c r="A36" s="5" t="s">
        <v>31</v>
      </c>
      <c r="B36" s="14" t="s">
        <v>47</v>
      </c>
      <c r="C36" s="7">
        <f>C9+C10-C13</f>
        <v>2289250</v>
      </c>
    </row>
    <row r="37" spans="1:3" ht="10.8" customHeight="1" x14ac:dyDescent="0.3">
      <c r="A37" s="16"/>
      <c r="B37" s="17"/>
      <c r="C37" s="18"/>
    </row>
    <row r="38" spans="1:3" x14ac:dyDescent="0.3">
      <c r="A38" s="27" t="s">
        <v>60</v>
      </c>
      <c r="B38" s="27"/>
      <c r="C38" s="12"/>
    </row>
    <row r="39" spans="1:3" ht="149.25" customHeight="1" x14ac:dyDescent="0.3">
      <c r="A39" s="26" t="s">
        <v>61</v>
      </c>
      <c r="B39" s="26"/>
      <c r="C39" s="26"/>
    </row>
  </sheetData>
  <mergeCells count="3">
    <mergeCell ref="A6:C6"/>
    <mergeCell ref="A39:C39"/>
    <mergeCell ref="A38:B38"/>
  </mergeCells>
  <phoneticPr fontId="6" type="noConversion"/>
  <printOptions horizontalCentered="1"/>
  <pageMargins left="0.78740157480314965" right="0.39370078740157483" top="0.59055118110236227" bottom="0.39370078740157483" header="0" footer="0"/>
  <pageSetup paperSize="9" scale="78" firstPageNumber="128"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№2.8 (1695)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Мога Лариса</dc:creator>
  <cp:lastModifiedBy>Шеремет Наталья Николаевна</cp:lastModifiedBy>
  <cp:lastPrinted>2025-12-04T06:41:56Z</cp:lastPrinted>
  <dcterms:created xsi:type="dcterms:W3CDTF">2020-07-08T07:52:33Z</dcterms:created>
  <dcterms:modified xsi:type="dcterms:W3CDTF">2025-12-04T08:16:56Z</dcterms:modified>
</cp:coreProperties>
</file>