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 (2)" sheetId="1" r:id="rId1"/>
  </sheets>
  <externalReferences>
    <externalReference r:id="rId2"/>
  </externalReferences>
  <definedNames>
    <definedName name="_xlnm.Print_Titles" localSheetId="0">'Лист1 (2)'!$21:$22</definedName>
  </definedNames>
  <calcPr calcId="114210" fullCalcOnLoad="1"/>
</workbook>
</file>

<file path=xl/calcChain.xml><?xml version="1.0" encoding="utf-8"?>
<calcChain xmlns="http://schemas.openxmlformats.org/spreadsheetml/2006/main">
  <c r="K45" i="1"/>
  <c r="J45"/>
  <c r="I45"/>
  <c r="H45"/>
  <c r="G45"/>
  <c r="F45"/>
  <c r="E45"/>
  <c r="D45"/>
  <c r="K48"/>
  <c r="J48"/>
  <c r="I48"/>
  <c r="H48"/>
  <c r="G48"/>
  <c r="F48"/>
  <c r="E48"/>
  <c r="D48"/>
  <c r="E47"/>
  <c r="E51"/>
  <c r="F47"/>
  <c r="F51"/>
  <c r="G47"/>
  <c r="G49"/>
  <c r="H47"/>
  <c r="H51"/>
  <c r="I47"/>
  <c r="I49"/>
  <c r="J47"/>
  <c r="J51"/>
  <c r="K47"/>
  <c r="K49"/>
  <c r="D47"/>
  <c r="D51"/>
  <c r="C43"/>
  <c r="C42"/>
  <c r="C41"/>
  <c r="C40"/>
  <c r="C39"/>
  <c r="C38"/>
  <c r="C37"/>
  <c r="C36"/>
  <c r="C35"/>
  <c r="C34"/>
  <c r="C33"/>
  <c r="C32"/>
  <c r="C31"/>
  <c r="C30"/>
  <c r="K28"/>
  <c r="J28"/>
  <c r="I28"/>
  <c r="H28"/>
  <c r="G28"/>
  <c r="F28"/>
  <c r="E28"/>
  <c r="D28"/>
  <c r="C27"/>
  <c r="C26"/>
  <c r="C25"/>
  <c r="C24"/>
  <c r="K23"/>
  <c r="K44"/>
  <c r="J23"/>
  <c r="J44"/>
  <c r="I23"/>
  <c r="I44"/>
  <c r="H23"/>
  <c r="H44"/>
  <c r="G23"/>
  <c r="G44"/>
  <c r="F23"/>
  <c r="F44"/>
  <c r="E23"/>
  <c r="E44"/>
  <c r="D23"/>
  <c r="D44"/>
  <c r="F49"/>
  <c r="H49"/>
  <c r="J49"/>
  <c r="D50"/>
  <c r="E50"/>
  <c r="G50"/>
  <c r="I50"/>
  <c r="K50"/>
  <c r="G51"/>
  <c r="G53"/>
  <c r="I51"/>
  <c r="K51"/>
  <c r="K53"/>
  <c r="D49"/>
  <c r="D53"/>
  <c r="E49"/>
  <c r="E53"/>
  <c r="F50"/>
  <c r="H50"/>
  <c r="J50"/>
  <c r="C23"/>
  <c r="C28"/>
  <c r="I53"/>
  <c r="J53"/>
  <c r="F53"/>
  <c r="H53"/>
  <c r="C44"/>
  <c r="C46"/>
</calcChain>
</file>

<file path=xl/sharedStrings.xml><?xml version="1.0" encoding="utf-8"?>
<sst xmlns="http://schemas.openxmlformats.org/spreadsheetml/2006/main" count="51" uniqueCount="46">
  <si>
    <t>Наименование расходов</t>
  </si>
  <si>
    <t>ПЛАН ИТОГО РАСХОДОВ</t>
  </si>
  <si>
    <t>в том числе:</t>
  </si>
  <si>
    <t xml:space="preserve">ЦИК </t>
  </si>
  <si>
    <t>Тирасполь</t>
  </si>
  <si>
    <t xml:space="preserve">Бендеры </t>
  </si>
  <si>
    <t>Рыбница</t>
  </si>
  <si>
    <t>Слободзея</t>
  </si>
  <si>
    <t>Дубоссары</t>
  </si>
  <si>
    <t>Григориополь</t>
  </si>
  <si>
    <t>Каменка</t>
  </si>
  <si>
    <t>Всего компесации и вознаграждения</t>
  </si>
  <si>
    <t xml:space="preserve"> Компенсации освобожденным членам избирательных комиссий</t>
  </si>
  <si>
    <t>Вознаграждение за работу в выходные дни</t>
  </si>
  <si>
    <t>Компенсации кандидатам в Президенты</t>
  </si>
  <si>
    <t xml:space="preserve">  в т.ч:</t>
  </si>
  <si>
    <t xml:space="preserve">                ФСС - 0,03</t>
  </si>
  <si>
    <t xml:space="preserve">                ФСЗН - 0,003</t>
  </si>
  <si>
    <t xml:space="preserve">                ФМО - 0,01</t>
  </si>
  <si>
    <t>Транспортные расходы</t>
  </si>
  <si>
    <t>Канцелярские и хозяйственные расходы</t>
  </si>
  <si>
    <t>Компенсации на питание членам избирательных комиссий в день голосования</t>
  </si>
  <si>
    <t>Расходные материалы для ремонта кабин и урн для голосования</t>
  </si>
  <si>
    <t>Техническое оснащение</t>
  </si>
  <si>
    <t xml:space="preserve"> Услуги связи</t>
  </si>
  <si>
    <t>Государственная символика</t>
  </si>
  <si>
    <t xml:space="preserve"> Печатная продукция</t>
  </si>
  <si>
    <t>Приобретение оборудования</t>
  </si>
  <si>
    <t>Прочие  расходы</t>
  </si>
  <si>
    <t>ВСЕГО</t>
  </si>
  <si>
    <t xml:space="preserve">Начисления  в ЕГФСС                                                                             </t>
  </si>
  <si>
    <t xml:space="preserve">Приднестровской Молдавской Республики </t>
  </si>
  <si>
    <t xml:space="preserve">«Об утверждении сметы расходов на организацию и проведение выборов </t>
  </si>
  <si>
    <t xml:space="preserve"> Президента Приднестровской Молдавской Республики в 2016 году»</t>
  </si>
  <si>
    <t xml:space="preserve"> к Постановлению Верховного Совета</t>
  </si>
  <si>
    <t>Приложение</t>
  </si>
  <si>
    <t>№                               статьи</t>
  </si>
  <si>
    <t>от 25 мая 2016 года № 392</t>
  </si>
  <si>
    <t>Приднестровской Молдавской Республики от 8 июля 2015 года № 3495</t>
  </si>
  <si>
    <t xml:space="preserve">«О внесении изменения в Постановление Верховного Совета </t>
  </si>
  <si>
    <t>НА ОРГАНИЗАЦИЮ И ПРОВЕДЕНИЕ ВЫБОРОВ</t>
  </si>
  <si>
    <t xml:space="preserve">СМЕТА РАСХОДОВ  </t>
  </si>
  <si>
    <t>ПРЕЗИДЕНТА ПРИДНЕСТРОВСКОЙ МОЛДАВСКОЙ РЕСПУБЛИКИ В 2016 ГОДУ</t>
  </si>
  <si>
    <t>от 8 июля 2015 года № 3495</t>
  </si>
  <si>
    <t xml:space="preserve">                ПФ  - 0,207</t>
  </si>
  <si>
    <t xml:space="preserve">Оплата по договору гражданско-правового характера 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</si>
</sst>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5"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color indexed="9"/>
      <name val="Arial"/>
      <family val="2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3" fontId="3" fillId="0" borderId="0" xfId="0" applyNumberFormat="1" applyFont="1"/>
    <xf numFmtId="0" fontId="3" fillId="0" borderId="0" xfId="0" applyFont="1"/>
    <xf numFmtId="3" fontId="4" fillId="0" borderId="0" xfId="0" applyNumberFormat="1" applyFont="1" applyFill="1"/>
    <xf numFmtId="0" fontId="4" fillId="0" borderId="0" xfId="0" applyFont="1" applyFill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1" applyFont="1"/>
    <xf numFmtId="0" fontId="6" fillId="0" borderId="0" xfId="1" applyFont="1"/>
    <xf numFmtId="3" fontId="10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3" fontId="8" fillId="0" borderId="1" xfId="1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2" fontId="7" fillId="0" borderId="0" xfId="0" applyNumberFormat="1" applyFont="1" applyFill="1"/>
    <xf numFmtId="0" fontId="7" fillId="0" borderId="0" xfId="0" applyFont="1" applyFill="1"/>
    <xf numFmtId="0" fontId="9" fillId="0" borderId="1" xfId="1" applyFont="1" applyFill="1" applyBorder="1"/>
    <xf numFmtId="0" fontId="7" fillId="0" borderId="1" xfId="1" applyFont="1" applyFill="1" applyBorder="1"/>
    <xf numFmtId="0" fontId="6" fillId="0" borderId="1" xfId="0" applyFont="1" applyBorder="1"/>
    <xf numFmtId="0" fontId="11" fillId="0" borderId="1" xfId="1" applyFont="1" applyBorder="1"/>
    <xf numFmtId="0" fontId="9" fillId="0" borderId="1" xfId="1" applyFont="1" applyBorder="1" applyAlignment="1">
      <alignment vertical="center" wrapText="1"/>
    </xf>
    <xf numFmtId="0" fontId="7" fillId="0" borderId="1" xfId="1" applyFont="1" applyBorder="1"/>
    <xf numFmtId="3" fontId="9" fillId="0" borderId="1" xfId="2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/>
    <xf numFmtId="0" fontId="8" fillId="0" borderId="1" xfId="1" applyFont="1" applyBorder="1" applyAlignment="1">
      <alignment vertical="center"/>
    </xf>
    <xf numFmtId="3" fontId="8" fillId="0" borderId="1" xfId="2" applyNumberFormat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 wrapText="1"/>
    </xf>
    <xf numFmtId="0" fontId="10" fillId="0" borderId="2" xfId="1" applyFont="1" applyFill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3" fillId="0" borderId="0" xfId="1" applyFont="1" applyBorder="1" applyAlignment="1">
      <alignment horizontal="center" vertical="center" wrapText="1"/>
    </xf>
    <xf numFmtId="0" fontId="6" fillId="0" borderId="0" xfId="0" applyFont="1" applyBorder="1"/>
    <xf numFmtId="0" fontId="13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2;&#1045;&#1058;&#1040;%202016&#1075;%20&#1042;&#1067;&#1041;&#1054;&#1056;&#1067;%20&#1055;&#1088;&#1077;&#1079;&#1080;&#1076;&#1077;&#1085;&#1090;&#1072;%20&#1089;%20&#1087;&#1088;&#1080;&#1083;&#1086;&#1078;&#1077;&#1085;&#1080;&#1103;&#1084;&#1080;%20-&#1052;&#1056;&#1054;&#1058;%20&#1052;&#1057;&#1047;&#1080;&#1058;%20-12112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,8 печатн продукция по ф 2015"/>
      <sheetName val="см2016"/>
      <sheetName val="1.8"/>
      <sheetName val="1.7"/>
      <sheetName val="1,1"/>
      <sheetName val="1.4"/>
      <sheetName val="1.2"/>
      <sheetName val="1.5"/>
      <sheetName val="1.9"/>
      <sheetName val="1.6"/>
      <sheetName val="1.3"/>
      <sheetName val="1.12,1.13"/>
      <sheetName val="1.10"/>
      <sheetName val="Лист1"/>
    </sheetNames>
    <sheetDataSet>
      <sheetData sheetId="0"/>
      <sheetData sheetId="1">
        <row r="29">
          <cell r="G29">
            <v>1604380.0614</v>
          </cell>
          <cell r="H29">
            <v>1608565.8292</v>
          </cell>
          <cell r="I29">
            <v>977360.8162</v>
          </cell>
          <cell r="J29">
            <v>1461064.0266</v>
          </cell>
          <cell r="K29">
            <v>1457306.8041999999</v>
          </cell>
          <cell r="L29">
            <v>747249.179</v>
          </cell>
          <cell r="M29">
            <v>801792.76980000001</v>
          </cell>
          <cell r="N29">
            <v>681981.76500000001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view="pageBreakPreview" topLeftCell="A16" zoomScale="90" zoomScaleNormal="90" zoomScaleSheetLayoutView="90" workbookViewId="0">
      <selection activeCell="F31" sqref="F31"/>
    </sheetView>
  </sheetViews>
  <sheetFormatPr defaultRowHeight="12.75"/>
  <cols>
    <col min="1" max="1" width="9" customWidth="1"/>
    <col min="2" max="2" width="44" bestFit="1" customWidth="1"/>
    <col min="3" max="3" width="11.7109375" customWidth="1"/>
    <col min="4" max="4" width="10.7109375" customWidth="1"/>
    <col min="5" max="5" width="11.85546875" bestFit="1" customWidth="1"/>
    <col min="6" max="6" width="11.140625" bestFit="1" customWidth="1"/>
    <col min="7" max="8" width="11.85546875" bestFit="1" customWidth="1"/>
    <col min="9" max="9" width="11.5703125" bestFit="1" customWidth="1"/>
    <col min="10" max="10" width="15.42578125" bestFit="1" customWidth="1"/>
    <col min="11" max="11" width="10.7109375" bestFit="1" customWidth="1"/>
    <col min="12" max="12" width="10.140625" bestFit="1" customWidth="1"/>
    <col min="13" max="13" width="8.28515625" customWidth="1"/>
  </cols>
  <sheetData>
    <row r="1" spans="1:13" ht="15.75">
      <c r="A1" s="6"/>
      <c r="B1" s="6"/>
      <c r="C1" s="6"/>
      <c r="D1" s="6"/>
      <c r="E1" s="7"/>
      <c r="F1" s="7"/>
      <c r="G1" s="7"/>
      <c r="H1" s="7"/>
      <c r="I1" s="7"/>
      <c r="J1" s="37" t="s">
        <v>35</v>
      </c>
      <c r="K1" s="37"/>
      <c r="L1" s="37"/>
      <c r="M1" s="37"/>
    </row>
    <row r="2" spans="1:13" ht="15.75">
      <c r="A2" s="6"/>
      <c r="B2" s="6"/>
      <c r="C2" s="6"/>
      <c r="D2" s="7"/>
      <c r="E2" s="37" t="s">
        <v>34</v>
      </c>
      <c r="F2" s="37"/>
      <c r="G2" s="37"/>
      <c r="H2" s="37"/>
      <c r="I2" s="37"/>
      <c r="J2" s="37"/>
      <c r="K2" s="37"/>
      <c r="L2" s="37"/>
      <c r="M2" s="37"/>
    </row>
    <row r="3" spans="1:13" ht="15.75">
      <c r="A3" s="6"/>
      <c r="B3" s="6"/>
      <c r="C3" s="6"/>
      <c r="D3" s="7"/>
      <c r="E3" s="37" t="s">
        <v>31</v>
      </c>
      <c r="F3" s="37"/>
      <c r="G3" s="37"/>
      <c r="H3" s="37"/>
      <c r="I3" s="37"/>
      <c r="J3" s="37"/>
      <c r="K3" s="37"/>
      <c r="L3" s="37"/>
      <c r="M3" s="37"/>
    </row>
    <row r="4" spans="1:13" ht="15.75">
      <c r="A4" s="6"/>
      <c r="B4" s="6"/>
      <c r="C4" s="6"/>
      <c r="D4" s="7"/>
      <c r="E4" s="37" t="s">
        <v>37</v>
      </c>
      <c r="F4" s="37"/>
      <c r="G4" s="37"/>
      <c r="H4" s="37"/>
      <c r="I4" s="37"/>
      <c r="J4" s="37"/>
      <c r="K4" s="37"/>
      <c r="L4" s="37"/>
      <c r="M4" s="37"/>
    </row>
    <row r="5" spans="1:13" ht="15.75">
      <c r="A5" s="6"/>
      <c r="B5" s="6"/>
      <c r="C5" s="6"/>
      <c r="D5" s="7"/>
      <c r="E5" s="37" t="s">
        <v>39</v>
      </c>
      <c r="F5" s="37"/>
      <c r="G5" s="37"/>
      <c r="H5" s="37"/>
      <c r="I5" s="37"/>
      <c r="J5" s="37"/>
      <c r="K5" s="37"/>
      <c r="L5" s="37"/>
      <c r="M5" s="37"/>
    </row>
    <row r="6" spans="1:13" ht="15.75">
      <c r="A6" s="6"/>
      <c r="B6" s="6"/>
      <c r="C6" s="6"/>
      <c r="D6" s="7"/>
      <c r="E6" s="37" t="s">
        <v>38</v>
      </c>
      <c r="F6" s="37"/>
      <c r="G6" s="37"/>
      <c r="H6" s="37"/>
      <c r="I6" s="37"/>
      <c r="J6" s="37"/>
      <c r="K6" s="37"/>
      <c r="L6" s="37"/>
      <c r="M6" s="37"/>
    </row>
    <row r="7" spans="1:13" ht="15.75">
      <c r="A7" s="6"/>
      <c r="B7" s="6"/>
      <c r="C7" s="6"/>
      <c r="E7" s="1"/>
      <c r="F7" s="1"/>
      <c r="G7" s="37" t="s">
        <v>32</v>
      </c>
      <c r="H7" s="37"/>
      <c r="I7" s="37"/>
      <c r="J7" s="37"/>
      <c r="K7" s="37"/>
      <c r="L7" s="37"/>
      <c r="M7" s="37"/>
    </row>
    <row r="8" spans="1:13" ht="15.75">
      <c r="A8" s="6"/>
      <c r="B8" s="6"/>
      <c r="C8" s="6"/>
      <c r="D8" s="7"/>
      <c r="E8" s="1"/>
      <c r="F8" s="1"/>
      <c r="G8" s="37" t="s">
        <v>33</v>
      </c>
      <c r="H8" s="37"/>
      <c r="I8" s="37"/>
      <c r="J8" s="37"/>
      <c r="K8" s="37"/>
      <c r="L8" s="37"/>
      <c r="M8" s="37"/>
    </row>
    <row r="9" spans="1:13" ht="15.75">
      <c r="A9" s="6"/>
      <c r="B9" s="6"/>
      <c r="C9" s="6"/>
      <c r="D9" s="7"/>
      <c r="E9" s="1"/>
      <c r="F9" s="1"/>
      <c r="G9" s="7"/>
      <c r="H9" s="7"/>
      <c r="I9" s="7"/>
      <c r="J9" s="7"/>
      <c r="K9" s="7"/>
      <c r="L9" s="7"/>
      <c r="M9" s="7"/>
    </row>
    <row r="10" spans="1:13" ht="15.75">
      <c r="A10" s="6"/>
      <c r="B10" s="6"/>
      <c r="C10" s="6"/>
      <c r="D10" s="7"/>
      <c r="E10" s="7"/>
      <c r="F10" s="7"/>
      <c r="G10" s="7"/>
      <c r="H10" s="7"/>
      <c r="I10" s="7"/>
      <c r="J10" s="37" t="s">
        <v>35</v>
      </c>
      <c r="K10" s="37"/>
      <c r="L10" s="37"/>
      <c r="M10" s="37"/>
    </row>
    <row r="11" spans="1:13" ht="15.75">
      <c r="A11" s="6"/>
      <c r="B11" s="6"/>
      <c r="C11" s="6"/>
      <c r="D11" s="7"/>
      <c r="E11" s="37" t="s">
        <v>34</v>
      </c>
      <c r="F11" s="37"/>
      <c r="G11" s="37"/>
      <c r="H11" s="37"/>
      <c r="I11" s="37"/>
      <c r="J11" s="37"/>
      <c r="K11" s="37"/>
      <c r="L11" s="37"/>
      <c r="M11" s="37"/>
    </row>
    <row r="12" spans="1:13" ht="15.75">
      <c r="A12" s="6"/>
      <c r="B12" s="6"/>
      <c r="C12" s="6"/>
      <c r="D12" s="7"/>
      <c r="E12" s="37" t="s">
        <v>31</v>
      </c>
      <c r="F12" s="37"/>
      <c r="G12" s="37"/>
      <c r="H12" s="37"/>
      <c r="I12" s="37"/>
      <c r="J12" s="37"/>
      <c r="K12" s="37"/>
      <c r="L12" s="37"/>
      <c r="M12" s="37"/>
    </row>
    <row r="13" spans="1:13" ht="15.75">
      <c r="A13" s="6"/>
      <c r="B13" s="6"/>
      <c r="C13" s="6"/>
      <c r="D13" s="7"/>
      <c r="E13" s="37" t="s">
        <v>43</v>
      </c>
      <c r="F13" s="37"/>
      <c r="G13" s="37"/>
      <c r="H13" s="37"/>
      <c r="I13" s="37"/>
      <c r="J13" s="37"/>
      <c r="K13" s="37"/>
      <c r="L13" s="37"/>
      <c r="M13" s="37"/>
    </row>
    <row r="14" spans="1:13" ht="15.75">
      <c r="A14" s="6"/>
      <c r="B14" s="6"/>
      <c r="C14" s="6"/>
      <c r="D14" s="7"/>
      <c r="E14" s="1"/>
      <c r="F14" s="1"/>
      <c r="G14" s="37" t="s">
        <v>32</v>
      </c>
      <c r="H14" s="37"/>
      <c r="I14" s="37"/>
      <c r="J14" s="37"/>
      <c r="K14" s="37"/>
      <c r="L14" s="37"/>
      <c r="M14" s="37"/>
    </row>
    <row r="15" spans="1:13" ht="15.75">
      <c r="A15" s="8"/>
      <c r="B15" s="8"/>
      <c r="C15" s="9"/>
      <c r="D15" s="9"/>
      <c r="E15" s="1"/>
      <c r="F15" s="1"/>
      <c r="G15" s="37" t="s">
        <v>33</v>
      </c>
      <c r="H15" s="37"/>
      <c r="I15" s="37"/>
      <c r="J15" s="37"/>
      <c r="K15" s="37"/>
      <c r="L15" s="37"/>
      <c r="M15" s="37"/>
    </row>
    <row r="16" spans="1:13" ht="15.75">
      <c r="A16" s="8"/>
      <c r="B16" s="8"/>
      <c r="C16" s="9"/>
      <c r="D16" s="9"/>
      <c r="E16" s="1"/>
      <c r="F16" s="1"/>
      <c r="G16" s="7"/>
      <c r="H16" s="7"/>
      <c r="I16" s="7"/>
      <c r="J16" s="7"/>
      <c r="K16" s="7"/>
      <c r="L16" s="7"/>
      <c r="M16" s="7"/>
    </row>
    <row r="17" spans="1:13" ht="14.25" customHeight="1">
      <c r="A17" s="36" t="s">
        <v>41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6.5" customHeight="1">
      <c r="A18" s="36" t="s">
        <v>40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ht="16.5" customHeight="1">
      <c r="A19" s="36" t="s">
        <v>42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11.2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ht="15.75">
      <c r="A21" s="38" t="s">
        <v>36</v>
      </c>
      <c r="B21" s="39" t="s">
        <v>0</v>
      </c>
      <c r="C21" s="40" t="s">
        <v>1</v>
      </c>
      <c r="D21" s="41" t="s">
        <v>2</v>
      </c>
      <c r="E21" s="41"/>
      <c r="F21" s="41"/>
      <c r="G21" s="41"/>
      <c r="H21" s="41"/>
      <c r="I21" s="41"/>
      <c r="J21" s="41"/>
      <c r="K21" s="41"/>
    </row>
    <row r="22" spans="1:13" ht="44.25" customHeight="1">
      <c r="A22" s="38"/>
      <c r="B22" s="39"/>
      <c r="C22" s="40"/>
      <c r="D22" s="27" t="s">
        <v>3</v>
      </c>
      <c r="E22" s="27" t="s">
        <v>4</v>
      </c>
      <c r="F22" s="27" t="s">
        <v>5</v>
      </c>
      <c r="G22" s="27" t="s">
        <v>6</v>
      </c>
      <c r="H22" s="27" t="s">
        <v>7</v>
      </c>
      <c r="I22" s="27" t="s">
        <v>8</v>
      </c>
      <c r="J22" s="27" t="s">
        <v>9</v>
      </c>
      <c r="K22" s="28" t="s">
        <v>10</v>
      </c>
    </row>
    <row r="23" spans="1:13" s="3" customFormat="1" ht="44.25" customHeight="1">
      <c r="A23" s="16">
        <v>111070</v>
      </c>
      <c r="B23" s="29" t="s">
        <v>11</v>
      </c>
      <c r="C23" s="11">
        <f t="shared" ref="C23:C28" si="0">SUM(D23:K23)</f>
        <v>6938689</v>
      </c>
      <c r="D23" s="11">
        <f t="shared" ref="D23:K23" si="1">SUM(D24:D27)</f>
        <v>87886</v>
      </c>
      <c r="E23" s="11">
        <f t="shared" si="1"/>
        <v>1417677</v>
      </c>
      <c r="F23" s="11">
        <f>SUM(F24:F27)</f>
        <v>861552</v>
      </c>
      <c r="G23" s="11">
        <f t="shared" si="1"/>
        <v>1297466</v>
      </c>
      <c r="H23" s="11">
        <f t="shared" si="1"/>
        <v>1295720</v>
      </c>
      <c r="I23" s="11">
        <f t="shared" si="1"/>
        <v>663391</v>
      </c>
      <c r="J23" s="11">
        <f t="shared" si="1"/>
        <v>712105</v>
      </c>
      <c r="K23" s="11">
        <f t="shared" si="1"/>
        <v>602892</v>
      </c>
      <c r="L23" s="2"/>
    </row>
    <row r="24" spans="1:13" ht="31.5">
      <c r="A24" s="17">
        <v>1</v>
      </c>
      <c r="B24" s="30" t="s">
        <v>12</v>
      </c>
      <c r="C24" s="10">
        <f t="shared" si="0"/>
        <v>5424613</v>
      </c>
      <c r="D24" s="10">
        <v>35199</v>
      </c>
      <c r="E24" s="10">
        <v>1091180</v>
      </c>
      <c r="F24" s="10">
        <v>660966</v>
      </c>
      <c r="G24" s="10">
        <v>1032515</v>
      </c>
      <c r="H24" s="10">
        <v>1032515</v>
      </c>
      <c r="I24" s="10">
        <v>524079</v>
      </c>
      <c r="J24" s="10">
        <v>563190</v>
      </c>
      <c r="K24" s="10">
        <v>484969</v>
      </c>
      <c r="L24" s="2"/>
    </row>
    <row r="25" spans="1:13" ht="22.5" customHeight="1">
      <c r="A25" s="17">
        <v>2</v>
      </c>
      <c r="B25" s="30" t="s">
        <v>13</v>
      </c>
      <c r="C25" s="10">
        <f t="shared" si="0"/>
        <v>1372356</v>
      </c>
      <c r="D25" s="10">
        <v>9167</v>
      </c>
      <c r="E25" s="10">
        <v>312097</v>
      </c>
      <c r="F25" s="10">
        <v>186386</v>
      </c>
      <c r="G25" s="10">
        <v>250551</v>
      </c>
      <c r="H25" s="10">
        <v>248805</v>
      </c>
      <c r="I25" s="10">
        <v>125712</v>
      </c>
      <c r="J25" s="10">
        <v>135315</v>
      </c>
      <c r="K25" s="10">
        <v>104323</v>
      </c>
      <c r="L25" s="2"/>
    </row>
    <row r="26" spans="1:13" ht="19.5" customHeight="1">
      <c r="A26" s="17">
        <v>3</v>
      </c>
      <c r="B26" s="30" t="s">
        <v>14</v>
      </c>
      <c r="C26" s="10">
        <f t="shared" si="0"/>
        <v>13070</v>
      </c>
      <c r="D26" s="10">
        <v>13070</v>
      </c>
      <c r="E26" s="10"/>
      <c r="F26" s="18"/>
      <c r="G26" s="10"/>
      <c r="H26" s="10"/>
      <c r="I26" s="10"/>
      <c r="J26" s="10"/>
      <c r="K26" s="10"/>
      <c r="L26" s="2"/>
    </row>
    <row r="27" spans="1:13" ht="31.5">
      <c r="A27" s="17">
        <v>4</v>
      </c>
      <c r="B27" s="31" t="s">
        <v>45</v>
      </c>
      <c r="C27" s="10">
        <f t="shared" si="0"/>
        <v>128650</v>
      </c>
      <c r="D27" s="10">
        <v>30450</v>
      </c>
      <c r="E27" s="10">
        <v>14400</v>
      </c>
      <c r="F27" s="10">
        <v>14200</v>
      </c>
      <c r="G27" s="10">
        <v>14400</v>
      </c>
      <c r="H27" s="10">
        <v>14400</v>
      </c>
      <c r="I27" s="10">
        <v>13600</v>
      </c>
      <c r="J27" s="10">
        <v>13600</v>
      </c>
      <c r="K27" s="10">
        <v>13600</v>
      </c>
      <c r="L27" s="2"/>
    </row>
    <row r="28" spans="1:13" s="3" customFormat="1" ht="15.75">
      <c r="A28" s="19"/>
      <c r="B28" s="32" t="s">
        <v>30</v>
      </c>
      <c r="C28" s="11">
        <f t="shared" si="0"/>
        <v>371392</v>
      </c>
      <c r="D28" s="11">
        <f t="shared" ref="D28:K28" si="2">SUM(D30:D33)</f>
        <v>8991</v>
      </c>
      <c r="E28" s="11">
        <f t="shared" si="2"/>
        <v>81192</v>
      </c>
      <c r="F28" s="11">
        <f t="shared" si="2"/>
        <v>49721</v>
      </c>
      <c r="G28" s="11">
        <f t="shared" si="2"/>
        <v>65806</v>
      </c>
      <c r="H28" s="11">
        <f t="shared" si="2"/>
        <v>65369</v>
      </c>
      <c r="I28" s="11">
        <f t="shared" si="2"/>
        <v>34420</v>
      </c>
      <c r="J28" s="11">
        <f t="shared" si="2"/>
        <v>36820</v>
      </c>
      <c r="K28" s="11">
        <f t="shared" si="2"/>
        <v>29073</v>
      </c>
      <c r="L28" s="2"/>
    </row>
    <row r="29" spans="1:13" ht="15.75">
      <c r="A29" s="21"/>
      <c r="B29" s="33" t="s">
        <v>15</v>
      </c>
      <c r="C29" s="10"/>
      <c r="D29" s="10"/>
      <c r="E29" s="10"/>
      <c r="F29" s="10"/>
      <c r="G29" s="10"/>
      <c r="H29" s="10"/>
      <c r="I29" s="10"/>
      <c r="J29" s="10"/>
      <c r="K29" s="10"/>
      <c r="L29" s="2"/>
    </row>
    <row r="30" spans="1:13" ht="15.75">
      <c r="A30" s="21"/>
      <c r="B30" s="31" t="s">
        <v>16</v>
      </c>
      <c r="C30" s="10">
        <f t="shared" ref="C30:C43" si="3">SUM(D30:K30)</f>
        <v>41170</v>
      </c>
      <c r="D30" s="10">
        <v>275</v>
      </c>
      <c r="E30" s="10">
        <v>9363</v>
      </c>
      <c r="F30" s="10">
        <v>5592</v>
      </c>
      <c r="G30" s="10">
        <v>7516</v>
      </c>
      <c r="H30" s="10">
        <v>7464</v>
      </c>
      <c r="I30" s="10">
        <v>3771</v>
      </c>
      <c r="J30" s="10">
        <v>4059</v>
      </c>
      <c r="K30" s="10">
        <v>3130</v>
      </c>
      <c r="L30" s="2"/>
    </row>
    <row r="31" spans="1:13" ht="15.75">
      <c r="A31" s="21"/>
      <c r="B31" s="31" t="s">
        <v>44</v>
      </c>
      <c r="C31" s="10">
        <f t="shared" si="3"/>
        <v>310708</v>
      </c>
      <c r="D31" s="10">
        <v>8201</v>
      </c>
      <c r="E31" s="10">
        <v>67585</v>
      </c>
      <c r="F31" s="10">
        <v>41521</v>
      </c>
      <c r="G31" s="10">
        <v>54845</v>
      </c>
      <c r="H31" s="10">
        <v>54483</v>
      </c>
      <c r="I31" s="10">
        <v>28838</v>
      </c>
      <c r="J31" s="10">
        <v>30825</v>
      </c>
      <c r="K31" s="10">
        <v>24410</v>
      </c>
      <c r="L31" s="2"/>
    </row>
    <row r="32" spans="1:13" ht="15.75">
      <c r="A32" s="21"/>
      <c r="B32" s="31" t="s">
        <v>17</v>
      </c>
      <c r="C32" s="10">
        <f t="shared" si="3"/>
        <v>4504</v>
      </c>
      <c r="D32" s="10">
        <v>119</v>
      </c>
      <c r="E32" s="10">
        <v>979</v>
      </c>
      <c r="F32" s="10">
        <v>602</v>
      </c>
      <c r="G32" s="10">
        <v>795</v>
      </c>
      <c r="H32" s="10">
        <v>790</v>
      </c>
      <c r="I32" s="10">
        <v>418</v>
      </c>
      <c r="J32" s="10">
        <v>447</v>
      </c>
      <c r="K32" s="10">
        <v>354</v>
      </c>
      <c r="L32" s="2"/>
    </row>
    <row r="33" spans="1:12" ht="15.75">
      <c r="A33" s="21"/>
      <c r="B33" s="31" t="s">
        <v>18</v>
      </c>
      <c r="C33" s="10">
        <f t="shared" si="3"/>
        <v>15010</v>
      </c>
      <c r="D33" s="10">
        <v>396</v>
      </c>
      <c r="E33" s="10">
        <v>3265</v>
      </c>
      <c r="F33" s="10">
        <v>2006</v>
      </c>
      <c r="G33" s="10">
        <v>2650</v>
      </c>
      <c r="H33" s="10">
        <v>2632</v>
      </c>
      <c r="I33" s="10">
        <v>1393</v>
      </c>
      <c r="J33" s="10">
        <v>1489</v>
      </c>
      <c r="K33" s="10">
        <v>1179</v>
      </c>
      <c r="L33" s="2"/>
    </row>
    <row r="34" spans="1:12" s="3" customFormat="1" ht="15.75">
      <c r="A34" s="19">
        <v>5</v>
      </c>
      <c r="B34" s="32" t="s">
        <v>19</v>
      </c>
      <c r="C34" s="11">
        <f t="shared" si="3"/>
        <v>132592</v>
      </c>
      <c r="D34" s="11">
        <v>30646</v>
      </c>
      <c r="E34" s="11">
        <v>17880</v>
      </c>
      <c r="F34" s="11">
        <v>11083</v>
      </c>
      <c r="G34" s="11">
        <v>19135</v>
      </c>
      <c r="H34" s="11">
        <v>17880</v>
      </c>
      <c r="I34" s="11">
        <v>9933</v>
      </c>
      <c r="J34" s="11">
        <v>10351</v>
      </c>
      <c r="K34" s="11">
        <v>15684</v>
      </c>
      <c r="L34" s="2"/>
    </row>
    <row r="35" spans="1:12" s="3" customFormat="1" ht="31.5">
      <c r="A35" s="19">
        <v>6</v>
      </c>
      <c r="B35" s="32" t="s">
        <v>20</v>
      </c>
      <c r="C35" s="11">
        <f t="shared" si="3"/>
        <v>98487</v>
      </c>
      <c r="D35" s="11">
        <v>8488</v>
      </c>
      <c r="E35" s="11">
        <v>18333</v>
      </c>
      <c r="F35" s="11">
        <v>11000</v>
      </c>
      <c r="G35" s="11">
        <v>17333</v>
      </c>
      <c r="H35" s="11">
        <v>17333</v>
      </c>
      <c r="I35" s="11">
        <v>8667</v>
      </c>
      <c r="J35" s="11">
        <v>9333</v>
      </c>
      <c r="K35" s="11">
        <v>8000</v>
      </c>
      <c r="L35" s="2"/>
    </row>
    <row r="36" spans="1:12" s="3" customFormat="1" ht="47.25">
      <c r="A36" s="19">
        <v>7</v>
      </c>
      <c r="B36" s="32" t="s">
        <v>21</v>
      </c>
      <c r="C36" s="11">
        <f t="shared" si="3"/>
        <v>251520</v>
      </c>
      <c r="D36" s="11">
        <v>1680</v>
      </c>
      <c r="E36" s="11">
        <v>57200</v>
      </c>
      <c r="F36" s="11">
        <v>34160</v>
      </c>
      <c r="G36" s="11">
        <v>45920</v>
      </c>
      <c r="H36" s="11">
        <v>45600</v>
      </c>
      <c r="I36" s="11">
        <v>23040</v>
      </c>
      <c r="J36" s="11">
        <v>24800</v>
      </c>
      <c r="K36" s="11">
        <v>19120</v>
      </c>
      <c r="L36" s="2"/>
    </row>
    <row r="37" spans="1:12" s="3" customFormat="1" ht="31.5">
      <c r="A37" s="19">
        <v>8</v>
      </c>
      <c r="B37" s="32" t="s">
        <v>22</v>
      </c>
      <c r="C37" s="11">
        <f t="shared" si="3"/>
        <v>8100</v>
      </c>
      <c r="D37" s="11">
        <v>8100</v>
      </c>
      <c r="E37" s="11"/>
      <c r="F37" s="11"/>
      <c r="G37" s="11"/>
      <c r="H37" s="11"/>
      <c r="I37" s="11"/>
      <c r="J37" s="11"/>
      <c r="K37" s="11"/>
      <c r="L37" s="2"/>
    </row>
    <row r="38" spans="1:12" s="3" customFormat="1" ht="15.75">
      <c r="A38" s="19"/>
      <c r="B38" s="29" t="s">
        <v>23</v>
      </c>
      <c r="C38" s="11">
        <f t="shared" si="3"/>
        <v>390000</v>
      </c>
      <c r="D38" s="22">
        <v>390000</v>
      </c>
      <c r="E38" s="11"/>
      <c r="F38" s="11"/>
      <c r="G38" s="11"/>
      <c r="H38" s="11"/>
      <c r="I38" s="11"/>
      <c r="J38" s="11"/>
      <c r="K38" s="11"/>
      <c r="L38" s="2"/>
    </row>
    <row r="39" spans="1:12" s="3" customFormat="1" ht="15.75">
      <c r="A39" s="19">
        <v>9</v>
      </c>
      <c r="B39" s="20" t="s">
        <v>24</v>
      </c>
      <c r="C39" s="11">
        <f t="shared" si="3"/>
        <v>32734</v>
      </c>
      <c r="D39" s="12">
        <v>3284</v>
      </c>
      <c r="E39" s="12">
        <v>5850</v>
      </c>
      <c r="F39" s="12">
        <v>3650</v>
      </c>
      <c r="G39" s="12">
        <v>5550</v>
      </c>
      <c r="H39" s="12">
        <v>5550</v>
      </c>
      <c r="I39" s="12">
        <v>2950</v>
      </c>
      <c r="J39" s="12">
        <v>3150</v>
      </c>
      <c r="K39" s="12">
        <v>2750</v>
      </c>
      <c r="L39" s="2"/>
    </row>
    <row r="40" spans="1:12" s="3" customFormat="1" ht="15.75">
      <c r="A40" s="19">
        <v>10</v>
      </c>
      <c r="B40" s="23" t="s">
        <v>25</v>
      </c>
      <c r="C40" s="11">
        <f t="shared" si="3"/>
        <v>52002</v>
      </c>
      <c r="D40" s="12">
        <v>1120</v>
      </c>
      <c r="E40" s="12">
        <v>10433</v>
      </c>
      <c r="F40" s="12">
        <v>6196</v>
      </c>
      <c r="G40" s="12">
        <v>9855</v>
      </c>
      <c r="H40" s="12">
        <v>9855</v>
      </c>
      <c r="I40" s="12">
        <v>4848</v>
      </c>
      <c r="J40" s="12">
        <v>5233</v>
      </c>
      <c r="K40" s="12">
        <v>4462</v>
      </c>
      <c r="L40" s="2"/>
    </row>
    <row r="41" spans="1:12" s="3" customFormat="1" ht="15.75">
      <c r="A41" s="19">
        <v>11</v>
      </c>
      <c r="B41" s="20" t="s">
        <v>26</v>
      </c>
      <c r="C41" s="11">
        <f t="shared" si="3"/>
        <v>801900</v>
      </c>
      <c r="D41" s="12">
        <v>801900</v>
      </c>
      <c r="E41" s="12"/>
      <c r="F41" s="12"/>
      <c r="G41" s="12"/>
      <c r="H41" s="12"/>
      <c r="I41" s="12"/>
      <c r="J41" s="12"/>
      <c r="K41" s="12"/>
      <c r="L41" s="2"/>
    </row>
    <row r="42" spans="1:12" s="3" customFormat="1" ht="15.75">
      <c r="A42" s="19">
        <v>12</v>
      </c>
      <c r="B42" s="23" t="s">
        <v>27</v>
      </c>
      <c r="C42" s="11">
        <f t="shared" si="3"/>
        <v>41390</v>
      </c>
      <c r="D42" s="12">
        <v>41390</v>
      </c>
      <c r="E42" s="12"/>
      <c r="F42" s="12"/>
      <c r="G42" s="12"/>
      <c r="H42" s="12"/>
      <c r="I42" s="12"/>
      <c r="J42" s="12"/>
      <c r="K42" s="12"/>
      <c r="L42" s="2"/>
    </row>
    <row r="43" spans="1:12" s="3" customFormat="1" ht="15.75">
      <c r="A43" s="19">
        <v>13</v>
      </c>
      <c r="B43" s="20" t="s">
        <v>28</v>
      </c>
      <c r="C43" s="11">
        <f t="shared" si="3"/>
        <v>220895</v>
      </c>
      <c r="D43" s="12">
        <v>220895</v>
      </c>
      <c r="E43" s="12"/>
      <c r="F43" s="12"/>
      <c r="G43" s="12"/>
      <c r="H43" s="12"/>
      <c r="I43" s="12"/>
      <c r="J43" s="12"/>
      <c r="K43" s="12"/>
      <c r="L43" s="2"/>
    </row>
    <row r="44" spans="1:12" ht="15.75">
      <c r="A44" s="24"/>
      <c r="B44" s="25" t="s">
        <v>29</v>
      </c>
      <c r="C44" s="26">
        <f t="shared" ref="C44:J44" si="4">SUM(C23,C28,C34,C35,C36,C37,C38,C39,C40,C41,C42,C43)</f>
        <v>9339701</v>
      </c>
      <c r="D44" s="26">
        <f t="shared" si="4"/>
        <v>1604380</v>
      </c>
      <c r="E44" s="26">
        <f t="shared" si="4"/>
        <v>1608565</v>
      </c>
      <c r="F44" s="26">
        <f t="shared" si="4"/>
        <v>977362</v>
      </c>
      <c r="G44" s="26">
        <f t="shared" si="4"/>
        <v>1461065</v>
      </c>
      <c r="H44" s="26">
        <f t="shared" si="4"/>
        <v>1457307</v>
      </c>
      <c r="I44" s="26">
        <f t="shared" si="4"/>
        <v>747249</v>
      </c>
      <c r="J44" s="26">
        <f t="shared" si="4"/>
        <v>801792</v>
      </c>
      <c r="K44" s="26">
        <f>SUM(K23,K28,K34,K35,K36,K37,K38,K39,K40,K41,K42,K43)</f>
        <v>681981</v>
      </c>
      <c r="L44" s="2"/>
    </row>
    <row r="45" spans="1:12" ht="15.75">
      <c r="A45" s="35"/>
      <c r="B45" s="35"/>
      <c r="C45" s="13">
        <v>9339701</v>
      </c>
      <c r="D45" s="14">
        <f>[1]см2016!$G$29</f>
        <v>1604380.0614</v>
      </c>
      <c r="E45" s="14">
        <f>[1]см2016!$H$29</f>
        <v>1608565.8292</v>
      </c>
      <c r="F45" s="14">
        <f>[1]см2016!$I$29</f>
        <v>977360.8162</v>
      </c>
      <c r="G45" s="14">
        <f>[1]см2016!$J$29</f>
        <v>1461064.0266</v>
      </c>
      <c r="H45" s="14">
        <f>[1]см2016!$K$29</f>
        <v>1457306.8041999999</v>
      </c>
      <c r="I45" s="14">
        <f>[1]см2016!$L$29</f>
        <v>747249.179</v>
      </c>
      <c r="J45" s="14">
        <f>[1]см2016!$M$29</f>
        <v>801792.76980000001</v>
      </c>
      <c r="K45" s="14">
        <f>[1]см2016!$N$29</f>
        <v>681981.76500000001</v>
      </c>
    </row>
    <row r="46" spans="1:12" ht="15.75">
      <c r="A46" s="6"/>
      <c r="B46" s="6"/>
      <c r="C46" s="13">
        <f>C45-C44</f>
        <v>0</v>
      </c>
      <c r="D46" s="15"/>
      <c r="E46" s="15"/>
      <c r="F46" s="15"/>
      <c r="G46" s="15"/>
      <c r="H46" s="15"/>
      <c r="I46" s="15"/>
      <c r="J46" s="15"/>
      <c r="K46" s="15"/>
    </row>
    <row r="47" spans="1:12">
      <c r="C47" s="5"/>
      <c r="D47" s="4">
        <f>D25+D27</f>
        <v>39617</v>
      </c>
      <c r="E47" s="4">
        <f t="shared" ref="E47:K47" si="5">E25+E27</f>
        <v>326497</v>
      </c>
      <c r="F47" s="4">
        <f t="shared" si="5"/>
        <v>200586</v>
      </c>
      <c r="G47" s="4">
        <f t="shared" si="5"/>
        <v>264951</v>
      </c>
      <c r="H47" s="4">
        <f t="shared" si="5"/>
        <v>263205</v>
      </c>
      <c r="I47" s="4">
        <f t="shared" si="5"/>
        <v>139312</v>
      </c>
      <c r="J47" s="4">
        <f t="shared" si="5"/>
        <v>148915</v>
      </c>
      <c r="K47" s="4">
        <f t="shared" si="5"/>
        <v>117923</v>
      </c>
    </row>
    <row r="48" spans="1:12">
      <c r="C48" s="5">
        <v>0.03</v>
      </c>
      <c r="D48" s="5">
        <f>D25*C48</f>
        <v>275.01</v>
      </c>
      <c r="E48" s="5">
        <f>E25*C48</f>
        <v>9362.91</v>
      </c>
      <c r="F48" s="5">
        <f>F25*C48</f>
        <v>5591.58</v>
      </c>
      <c r="G48" s="5">
        <f>G25*C48</f>
        <v>7516.53</v>
      </c>
      <c r="H48" s="5">
        <f>H25*C48</f>
        <v>7464.15</v>
      </c>
      <c r="I48" s="5">
        <f>I25*C48</f>
        <v>3771.3599999999997</v>
      </c>
      <c r="J48" s="5">
        <f>J25*C48</f>
        <v>4059.45</v>
      </c>
      <c r="K48" s="5">
        <f>K25*C48</f>
        <v>3129.69</v>
      </c>
    </row>
    <row r="49" spans="3:11">
      <c r="C49" s="5">
        <v>0.20699999999999999</v>
      </c>
      <c r="D49" s="5">
        <f>D47*C49</f>
        <v>8200.7189999999991</v>
      </c>
      <c r="E49" s="5">
        <f>E47*C49</f>
        <v>67584.879000000001</v>
      </c>
      <c r="F49" s="5">
        <f>F47*C49</f>
        <v>41521.301999999996</v>
      </c>
      <c r="G49" s="5">
        <f>G47*C49</f>
        <v>54844.856999999996</v>
      </c>
      <c r="H49" s="5">
        <f>H47*C49</f>
        <v>54483.434999999998</v>
      </c>
      <c r="I49" s="5">
        <f>I47*C49</f>
        <v>28837.583999999999</v>
      </c>
      <c r="J49" s="5">
        <f>J47*C49</f>
        <v>30825.404999999999</v>
      </c>
      <c r="K49" s="5">
        <f>K47*C49</f>
        <v>24410.060999999998</v>
      </c>
    </row>
    <row r="50" spans="3:11">
      <c r="C50" s="5">
        <v>3.0000000000000001E-3</v>
      </c>
      <c r="D50" s="5">
        <f>D47*C50</f>
        <v>118.851</v>
      </c>
      <c r="E50" s="5">
        <f>E47*C50</f>
        <v>979.49099999999999</v>
      </c>
      <c r="F50" s="5">
        <f>F47*C50</f>
        <v>601.75800000000004</v>
      </c>
      <c r="G50" s="5">
        <f>G47*C50</f>
        <v>794.85300000000007</v>
      </c>
      <c r="H50" s="5">
        <f>H47*C50</f>
        <v>789.61500000000001</v>
      </c>
      <c r="I50" s="5">
        <f>I47*C50</f>
        <v>417.93600000000004</v>
      </c>
      <c r="J50" s="5">
        <f>J47*C50</f>
        <v>446.745</v>
      </c>
      <c r="K50" s="5">
        <f>K47*C50</f>
        <v>353.76900000000001</v>
      </c>
    </row>
    <row r="51" spans="3:11">
      <c r="C51" s="5">
        <v>0.01</v>
      </c>
      <c r="D51" s="5">
        <f>D47*C51</f>
        <v>396.17</v>
      </c>
      <c r="E51" s="5">
        <f>E47*C51</f>
        <v>3264.9700000000003</v>
      </c>
      <c r="F51" s="5">
        <f>F47*C51</f>
        <v>2005.8600000000001</v>
      </c>
      <c r="G51" s="5">
        <f>G47*C51</f>
        <v>2649.51</v>
      </c>
      <c r="H51" s="5">
        <f>H47*C51</f>
        <v>2632.05</v>
      </c>
      <c r="I51" s="5">
        <f>I47*C51</f>
        <v>1393.1200000000001</v>
      </c>
      <c r="J51" s="5">
        <f>J47*C51</f>
        <v>1489.15</v>
      </c>
      <c r="K51" s="5">
        <f>K47*C51</f>
        <v>1179.23</v>
      </c>
    </row>
    <row r="52" spans="3:11">
      <c r="C52" s="5"/>
      <c r="D52" s="5"/>
      <c r="E52" s="5"/>
      <c r="F52" s="5"/>
      <c r="G52" s="5"/>
      <c r="H52" s="5"/>
      <c r="I52" s="5"/>
      <c r="J52" s="5"/>
      <c r="K52" s="5"/>
    </row>
    <row r="53" spans="3:11">
      <c r="C53" s="5"/>
      <c r="D53" s="5">
        <f>D48+D49+D50+D51</f>
        <v>8990.75</v>
      </c>
      <c r="E53" s="5">
        <f t="shared" ref="E53:K53" si="6">E48+E49+E50+E51</f>
        <v>81192.25</v>
      </c>
      <c r="F53" s="5">
        <f t="shared" si="6"/>
        <v>49720.5</v>
      </c>
      <c r="G53" s="5">
        <f t="shared" si="6"/>
        <v>65805.75</v>
      </c>
      <c r="H53" s="5">
        <f t="shared" si="6"/>
        <v>65369.25</v>
      </c>
      <c r="I53" s="5">
        <f t="shared" si="6"/>
        <v>34420</v>
      </c>
      <c r="J53" s="5">
        <f t="shared" si="6"/>
        <v>36820.75</v>
      </c>
      <c r="K53" s="5">
        <f t="shared" si="6"/>
        <v>29072.749999999996</v>
      </c>
    </row>
  </sheetData>
  <mergeCells count="21">
    <mergeCell ref="E11:M11"/>
    <mergeCell ref="G8:M8"/>
    <mergeCell ref="G7:M7"/>
    <mergeCell ref="E5:M5"/>
    <mergeCell ref="A18:M18"/>
    <mergeCell ref="A21:A22"/>
    <mergeCell ref="B21:B22"/>
    <mergeCell ref="C21:C22"/>
    <mergeCell ref="D21:K21"/>
    <mergeCell ref="A19:M19"/>
    <mergeCell ref="J10:M10"/>
    <mergeCell ref="A17:M17"/>
    <mergeCell ref="E13:M13"/>
    <mergeCell ref="G14:M14"/>
    <mergeCell ref="G15:M15"/>
    <mergeCell ref="E12:M12"/>
    <mergeCell ref="J1:M1"/>
    <mergeCell ref="E2:M2"/>
    <mergeCell ref="E3:M3"/>
    <mergeCell ref="E4:M4"/>
    <mergeCell ref="E6:M6"/>
  </mergeCells>
  <phoneticPr fontId="14" type="noConversion"/>
  <pageMargins left="0.82677165354330717" right="0.31496062992125984" top="0.74803149606299213" bottom="0.74803149606299213" header="0.31496062992125984" footer="0.31496062992125984"/>
  <pageSetup paperSize="9" scale="77" orientation="landscape" useFirstPageNumber="1" verticalDpi="0" r:id="rId1"/>
  <headerFooter>
    <oddHeader>&amp;C&amp;P</oddHeader>
  </headerFooter>
  <rowBreaks count="2" manualBreakCount="2">
    <brk id="34" max="12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inam</dc:creator>
  <cp:lastModifiedBy>drotenko</cp:lastModifiedBy>
  <cp:lastPrinted>2016-05-26T12:46:36Z</cp:lastPrinted>
  <dcterms:created xsi:type="dcterms:W3CDTF">2016-04-26T17:33:03Z</dcterms:created>
  <dcterms:modified xsi:type="dcterms:W3CDTF">2016-05-26T12:46:50Z</dcterms:modified>
</cp:coreProperties>
</file>