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90" windowWidth="20115" windowHeight="6975"/>
  </bookViews>
  <sheets>
    <sheet name="исполнение сметы" sheetId="1" r:id="rId1"/>
  </sheets>
  <definedNames>
    <definedName name="_xlnm.Print_Titles" localSheetId="0">'исполнение сметы'!$A:$B,'исполнение сметы'!$12:$14</definedName>
  </definedNames>
  <calcPr calcId="114210" fullCalcOnLoad="1"/>
</workbook>
</file>

<file path=xl/calcChain.xml><?xml version="1.0" encoding="utf-8"?>
<calcChain xmlns="http://schemas.openxmlformats.org/spreadsheetml/2006/main">
  <c r="I37" i="1"/>
  <c r="E37"/>
  <c r="E36"/>
  <c r="D36"/>
  <c r="F36"/>
  <c r="C36"/>
  <c r="E35"/>
  <c r="D35"/>
  <c r="C35"/>
  <c r="E34"/>
  <c r="D34"/>
  <c r="F34"/>
  <c r="C34"/>
  <c r="E33"/>
  <c r="D33"/>
  <c r="C33"/>
  <c r="E32"/>
  <c r="D32"/>
  <c r="F32"/>
  <c r="C32"/>
  <c r="E31"/>
  <c r="D31"/>
  <c r="C31"/>
  <c r="D30"/>
  <c r="F30"/>
  <c r="C30"/>
  <c r="E29"/>
  <c r="D29"/>
  <c r="F29"/>
  <c r="C29"/>
  <c r="E28"/>
  <c r="D28"/>
  <c r="C28"/>
  <c r="D27"/>
  <c r="C27"/>
  <c r="D26"/>
  <c r="C26"/>
  <c r="D25"/>
  <c r="C25"/>
  <c r="W24"/>
  <c r="S24"/>
  <c r="S23"/>
  <c r="O24"/>
  <c r="K24"/>
  <c r="D24"/>
  <c r="C24"/>
  <c r="W23"/>
  <c r="V23"/>
  <c r="U23"/>
  <c r="T23"/>
  <c r="R23"/>
  <c r="Q23"/>
  <c r="P23"/>
  <c r="O23"/>
  <c r="N23"/>
  <c r="M23"/>
  <c r="L23"/>
  <c r="J23"/>
  <c r="H23"/>
  <c r="G23"/>
  <c r="C23"/>
  <c r="D22"/>
  <c r="C22"/>
  <c r="D21"/>
  <c r="C21"/>
  <c r="D20"/>
  <c r="C20"/>
  <c r="W19"/>
  <c r="W37"/>
  <c r="V19"/>
  <c r="V37"/>
  <c r="U19"/>
  <c r="U37"/>
  <c r="T19"/>
  <c r="T37"/>
  <c r="S19"/>
  <c r="R19"/>
  <c r="R37"/>
  <c r="Q19"/>
  <c r="Q37"/>
  <c r="P19"/>
  <c r="P37"/>
  <c r="O19"/>
  <c r="O37"/>
  <c r="N19"/>
  <c r="N37"/>
  <c r="M19"/>
  <c r="M37"/>
  <c r="L19"/>
  <c r="L37"/>
  <c r="K19"/>
  <c r="J19"/>
  <c r="J37"/>
  <c r="H19"/>
  <c r="H37"/>
  <c r="G19"/>
  <c r="G37"/>
  <c r="D19"/>
  <c r="C19"/>
  <c r="S37"/>
  <c r="K23"/>
  <c r="D23"/>
  <c r="F28"/>
  <c r="F31"/>
  <c r="F33"/>
  <c r="F35"/>
  <c r="C37"/>
  <c r="K37"/>
  <c r="D37"/>
  <c r="F37"/>
</calcChain>
</file>

<file path=xl/sharedStrings.xml><?xml version="1.0" encoding="utf-8"?>
<sst xmlns="http://schemas.openxmlformats.org/spreadsheetml/2006/main" count="77" uniqueCount="56">
  <si>
    <t>(в рублях)</t>
  </si>
  <si>
    <t xml:space="preserve">№ статьи  </t>
  </si>
  <si>
    <t>Наименование  расходов</t>
  </si>
  <si>
    <t>Всего расходов</t>
  </si>
  <si>
    <t>В том числе</t>
  </si>
  <si>
    <t>ЦИК</t>
  </si>
  <si>
    <t>Тирасполь</t>
  </si>
  <si>
    <t>Бендеры</t>
  </si>
  <si>
    <t>Рыбница</t>
  </si>
  <si>
    <t>Слободзея</t>
  </si>
  <si>
    <t>Дубоссары</t>
  </si>
  <si>
    <t>Григориополь</t>
  </si>
  <si>
    <t>Каменка</t>
  </si>
  <si>
    <t>Всего компенсации и вознаграждении, в т.ч.:</t>
  </si>
  <si>
    <t>план</t>
  </si>
  <si>
    <t>факт</t>
  </si>
  <si>
    <t>в т.ч. Кредиторская задолженность</t>
  </si>
  <si>
    <t>1/12/55</t>
  </si>
  <si>
    <t>1/12/50</t>
  </si>
  <si>
    <t>1/8/31</t>
  </si>
  <si>
    <t>1/8/50</t>
  </si>
  <si>
    <t>1/8/52</t>
  </si>
  <si>
    <t>1/7/50</t>
  </si>
  <si>
    <t>1/3/28</t>
  </si>
  <si>
    <t>1/3/27</t>
  </si>
  <si>
    <t>1/3/25</t>
  </si>
  <si>
    <t>1/2/24</t>
  </si>
  <si>
    <t>Вознаграждение за работу в выходные дни</t>
  </si>
  <si>
    <t>Оплата по договору гражданско-правового характера</t>
  </si>
  <si>
    <t xml:space="preserve">Начисления </t>
  </si>
  <si>
    <t>ФСС 0,03</t>
  </si>
  <si>
    <t>ПФ 0,207</t>
  </si>
  <si>
    <t>ФСЗН 0,003</t>
  </si>
  <si>
    <t>ФМО 0,01</t>
  </si>
  <si>
    <t>Транспортные расходы</t>
  </si>
  <si>
    <t>Канцелярские и хозяйственные расходы</t>
  </si>
  <si>
    <t>Техническое оснащение</t>
  </si>
  <si>
    <t>Услуги связи</t>
  </si>
  <si>
    <t>Компенсация зарегистрированным кандидатам</t>
  </si>
  <si>
    <t>Печатная продукция</t>
  </si>
  <si>
    <t xml:space="preserve">Приобретение оборудования </t>
  </si>
  <si>
    <t>Прочие расходы</t>
  </si>
  <si>
    <t xml:space="preserve">"Об утверждении отчета Центральной избирательной комиссии Приднестровской Молдавской Республики </t>
  </si>
  <si>
    <t xml:space="preserve">о расходовании средств на организацию и проведение единого дня голосования </t>
  </si>
  <si>
    <t xml:space="preserve">по выборам депутатов Верховного Совета Приднестровской Молдавской Республики </t>
  </si>
  <si>
    <t xml:space="preserve">и выборам в местные органы власти и органы местного самоуправления 29 ноября 2015 года </t>
  </si>
  <si>
    <t>Приднестровской Молдавской Республики VI созыва 2 апреля 2017 года"</t>
  </si>
  <si>
    <t xml:space="preserve">Приложение №1 к Постановлению Верховного Совета </t>
  </si>
  <si>
    <t>Приднестровской Молдавской Республики от 31 мая 2017 года № 1260</t>
  </si>
  <si>
    <t>и проведение дополнительных выборов депутатов Верховного Совета</t>
  </si>
  <si>
    <t>в т.ч. кредитор-  ская задол-   женность</t>
  </si>
  <si>
    <t>в т.ч. кредитор-    ская задол-   женность</t>
  </si>
  <si>
    <t xml:space="preserve">Компенсации освобожденным членам избиратательных комиссий </t>
  </si>
  <si>
    <t>ВСЕГО</t>
  </si>
  <si>
    <t>Отчет о  расходовании средств на организацию и  проведение единого дня голосования по  выборам  депутатов Верховного Совета Приднестровской Молдавской Республики,  выборам в местные органы власти и органы местного самоуправления 29 ноября  2015 г.</t>
  </si>
  <si>
    <t>Компенсация на питание членам избирательных комиссий в день голосования</t>
  </si>
</sst>
</file>

<file path=xl/styles.xml><?xml version="1.0" encoding="utf-8"?>
<styleSheet xmlns="http://schemas.openxmlformats.org/spreadsheetml/2006/main">
  <numFmts count="1">
    <numFmt numFmtId="164" formatCode="_(* #,##0.00_);_(* \(#,##0.00\);_(* &quot;-&quot;??_);_(@_)"/>
  </numFmts>
  <fonts count="9">
    <font>
      <sz val="10"/>
      <name val="Arial"/>
    </font>
    <font>
      <sz val="10"/>
      <name val="Arial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Arial"/>
    </font>
    <font>
      <sz val="11"/>
      <name val="Times New Roman"/>
      <family val="1"/>
      <charset val="204"/>
    </font>
    <font>
      <sz val="11"/>
      <name val="Arial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164" fontId="1" fillId="0" borderId="0" applyFont="0" applyFill="0" applyBorder="0" applyAlignment="0" applyProtection="0"/>
  </cellStyleXfs>
  <cellXfs count="57">
    <xf numFmtId="0" fontId="0" fillId="0" borderId="0" xfId="0"/>
    <xf numFmtId="0" fontId="0" fillId="0" borderId="0" xfId="0" applyAlignment="1">
      <alignment wrapText="1"/>
    </xf>
    <xf numFmtId="0" fontId="1" fillId="0" borderId="0" xfId="0" applyFont="1"/>
    <xf numFmtId="0" fontId="1" fillId="0" borderId="0" xfId="0" applyFont="1" applyFill="1"/>
    <xf numFmtId="0" fontId="0" fillId="0" borderId="0" xfId="0" applyFill="1"/>
    <xf numFmtId="0" fontId="4" fillId="0" borderId="0" xfId="0" applyFont="1" applyFill="1" applyBorder="1" applyAlignment="1">
      <alignment horizontal="center" vertical="center" wrapText="1"/>
    </xf>
    <xf numFmtId="0" fontId="0" fillId="0" borderId="0" xfId="0" applyBorder="1"/>
    <xf numFmtId="0" fontId="0" fillId="0" borderId="0" xfId="0" applyFill="1" applyBorder="1"/>
    <xf numFmtId="4" fontId="0" fillId="0" borderId="0" xfId="0" applyNumberFormat="1" applyFill="1" applyBorder="1"/>
    <xf numFmtId="1" fontId="0" fillId="0" borderId="0" xfId="0" applyNumberFormat="1" applyBorder="1"/>
    <xf numFmtId="0" fontId="2" fillId="0" borderId="0" xfId="0" applyFont="1" applyAlignment="1">
      <alignment wrapText="1"/>
    </xf>
    <xf numFmtId="0" fontId="5" fillId="0" borderId="1" xfId="0" applyFont="1" applyBorder="1" applyAlignment="1">
      <alignment horizontal="left" vertical="center" wrapText="1"/>
    </xf>
    <xf numFmtId="3" fontId="5" fillId="0" borderId="1" xfId="0" applyNumberFormat="1" applyFont="1" applyFill="1" applyBorder="1" applyAlignment="1">
      <alignment horizontal="right" vertical="center" wrapText="1"/>
    </xf>
    <xf numFmtId="3" fontId="5" fillId="0" borderId="2" xfId="0" applyNumberFormat="1" applyFont="1" applyFill="1" applyBorder="1" applyAlignment="1">
      <alignment horizontal="right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0" xfId="0" applyFont="1"/>
    <xf numFmtId="0" fontId="7" fillId="0" borderId="0" xfId="0" applyFont="1"/>
    <xf numFmtId="0" fontId="7" fillId="0" borderId="0" xfId="1" applyFont="1" applyAlignment="1">
      <alignment horizontal="right"/>
    </xf>
    <xf numFmtId="0" fontId="5" fillId="0" borderId="4" xfId="0" applyFont="1" applyBorder="1" applyAlignment="1">
      <alignment horizontal="center" vertical="center" wrapText="1"/>
    </xf>
    <xf numFmtId="3" fontId="5" fillId="0" borderId="1" xfId="2" applyNumberFormat="1" applyFont="1" applyFill="1" applyBorder="1" applyAlignment="1">
      <alignment horizontal="righ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3" fontId="5" fillId="0" borderId="5" xfId="2" applyNumberFormat="1" applyFont="1" applyFill="1" applyBorder="1" applyAlignment="1">
      <alignment horizontal="right" vertical="center" wrapText="1"/>
    </xf>
    <xf numFmtId="3" fontId="5" fillId="0" borderId="5" xfId="0" applyNumberFormat="1" applyFont="1" applyFill="1" applyBorder="1" applyAlignment="1">
      <alignment horizontal="right" vertical="center" wrapText="1"/>
    </xf>
    <xf numFmtId="3" fontId="5" fillId="0" borderId="6" xfId="0" applyNumberFormat="1" applyFont="1" applyFill="1" applyBorder="1" applyAlignment="1">
      <alignment horizontal="right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top" textRotation="90" wrapText="1"/>
    </xf>
    <xf numFmtId="0" fontId="8" fillId="0" borderId="0" xfId="0" applyFont="1"/>
    <xf numFmtId="0" fontId="5" fillId="0" borderId="26" xfId="0" applyFont="1" applyBorder="1" applyAlignment="1">
      <alignment horizontal="center" vertical="center" textRotation="90" wrapText="1"/>
    </xf>
    <xf numFmtId="0" fontId="5" fillId="0" borderId="27" xfId="0" applyFont="1" applyBorder="1" applyAlignment="1">
      <alignment horizontal="center" vertical="center" textRotation="90" wrapText="1"/>
    </xf>
    <xf numFmtId="0" fontId="5" fillId="0" borderId="8" xfId="0" applyFont="1" applyBorder="1" applyAlignment="1">
      <alignment horizontal="center" vertical="center" textRotation="90" wrapText="1"/>
    </xf>
    <xf numFmtId="0" fontId="5" fillId="0" borderId="11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right" vertical="center" wrapText="1"/>
    </xf>
    <xf numFmtId="0" fontId="2" fillId="0" borderId="19" xfId="0" applyFont="1" applyBorder="1" applyAlignment="1">
      <alignment horizontal="right" vertical="center" wrapText="1"/>
    </xf>
    <xf numFmtId="0" fontId="2" fillId="0" borderId="20" xfId="0" applyFont="1" applyBorder="1" applyAlignment="1">
      <alignment horizontal="right" vertical="center" wrapText="1"/>
    </xf>
    <xf numFmtId="0" fontId="5" fillId="0" borderId="21" xfId="0" applyFont="1" applyBorder="1" applyAlignment="1">
      <alignment horizontal="center" vertical="center" textRotation="90" wrapText="1"/>
    </xf>
    <xf numFmtId="0" fontId="5" fillId="0" borderId="22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X43"/>
  <sheetViews>
    <sheetView tabSelected="1" view="pageBreakPreview" zoomScaleNormal="100" workbookViewId="0">
      <selection activeCell="A13" sqref="A13:A14"/>
    </sheetView>
  </sheetViews>
  <sheetFormatPr defaultRowHeight="12.75"/>
  <cols>
    <col min="1" max="1" width="5" customWidth="1"/>
    <col min="2" max="2" width="20.140625" customWidth="1"/>
    <col min="3" max="3" width="10" customWidth="1"/>
    <col min="4" max="4" width="9.85546875" bestFit="1" customWidth="1"/>
    <col min="5" max="5" width="9.42578125" customWidth="1"/>
    <col min="6" max="6" width="11.140625" hidden="1" customWidth="1"/>
    <col min="7" max="7" width="8.28515625" customWidth="1"/>
    <col min="8" max="8" width="9.42578125" customWidth="1"/>
    <col min="9" max="9" width="10" customWidth="1"/>
    <col min="10" max="10" width="9" bestFit="1" customWidth="1"/>
    <col min="11" max="12" width="7.5703125" bestFit="1" customWidth="1"/>
    <col min="13" max="13" width="7.140625" customWidth="1"/>
    <col min="14" max="14" width="8" customWidth="1"/>
    <col min="15" max="20" width="7.5703125" bestFit="1" customWidth="1"/>
    <col min="21" max="21" width="7.140625" customWidth="1"/>
    <col min="22" max="23" width="7.5703125" bestFit="1" customWidth="1"/>
  </cols>
  <sheetData>
    <row r="1" spans="1:23" ht="15">
      <c r="K1" s="15"/>
      <c r="L1" s="15"/>
      <c r="M1" s="16"/>
      <c r="N1" s="16"/>
      <c r="O1" s="16"/>
      <c r="P1" s="16"/>
      <c r="Q1" s="16"/>
      <c r="R1" s="16"/>
      <c r="S1" s="16"/>
      <c r="T1" s="16"/>
      <c r="U1" s="16"/>
      <c r="V1" s="16"/>
      <c r="W1" s="17" t="s">
        <v>47</v>
      </c>
    </row>
    <row r="2" spans="1:23" ht="15">
      <c r="K2" s="15"/>
      <c r="L2" s="15"/>
      <c r="M2" s="16"/>
      <c r="N2" s="16"/>
      <c r="O2" s="16"/>
      <c r="P2" s="16"/>
      <c r="Q2" s="16"/>
      <c r="R2" s="16"/>
      <c r="S2" s="16"/>
      <c r="T2" s="16"/>
      <c r="U2" s="16"/>
      <c r="V2" s="16"/>
      <c r="W2" s="17" t="s">
        <v>48</v>
      </c>
    </row>
    <row r="3" spans="1:23" ht="15"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7" t="s">
        <v>42</v>
      </c>
    </row>
    <row r="4" spans="1:23" ht="15">
      <c r="K4" s="15"/>
      <c r="L4" s="15"/>
      <c r="M4" s="16"/>
      <c r="N4" s="16"/>
      <c r="O4" s="16"/>
      <c r="P4" s="16"/>
      <c r="Q4" s="16"/>
      <c r="R4" s="16"/>
      <c r="S4" s="16"/>
      <c r="T4" s="16"/>
      <c r="U4" s="16"/>
      <c r="V4" s="16"/>
      <c r="W4" s="17" t="s">
        <v>43</v>
      </c>
    </row>
    <row r="5" spans="1:23" ht="15">
      <c r="K5" s="15"/>
      <c r="L5" s="15"/>
      <c r="M5" s="16"/>
      <c r="N5" s="16"/>
      <c r="O5" s="16"/>
      <c r="P5" s="16"/>
      <c r="Q5" s="16"/>
      <c r="R5" s="16"/>
      <c r="S5" s="16"/>
      <c r="T5" s="16"/>
      <c r="U5" s="16"/>
      <c r="V5" s="16"/>
      <c r="W5" s="17" t="s">
        <v>44</v>
      </c>
    </row>
    <row r="6" spans="1:23" ht="15">
      <c r="K6" s="15"/>
      <c r="L6" s="15"/>
      <c r="M6" s="16"/>
      <c r="N6" s="16"/>
      <c r="O6" s="16"/>
      <c r="P6" s="16"/>
      <c r="Q6" s="16"/>
      <c r="R6" s="16"/>
      <c r="S6" s="16"/>
      <c r="T6" s="16"/>
      <c r="U6" s="16"/>
      <c r="V6" s="16"/>
      <c r="W6" s="17" t="s">
        <v>45</v>
      </c>
    </row>
    <row r="7" spans="1:23" ht="15">
      <c r="K7" s="15"/>
      <c r="L7" s="15"/>
      <c r="M7" s="16"/>
      <c r="N7" s="16"/>
      <c r="O7" s="16"/>
      <c r="P7" s="16"/>
      <c r="Q7" s="16"/>
      <c r="R7" s="16"/>
      <c r="S7" s="16"/>
      <c r="T7" s="16"/>
      <c r="U7" s="16"/>
      <c r="V7" s="16"/>
      <c r="W7" s="17" t="s">
        <v>49</v>
      </c>
    </row>
    <row r="8" spans="1:23" ht="15">
      <c r="K8" s="15"/>
      <c r="L8" s="15"/>
      <c r="M8" s="16"/>
      <c r="N8" s="16"/>
      <c r="O8" s="16"/>
      <c r="P8" s="16"/>
      <c r="Q8" s="16"/>
      <c r="R8" s="16"/>
      <c r="S8" s="16"/>
      <c r="T8" s="16"/>
      <c r="U8" s="16"/>
      <c r="V8" s="16"/>
      <c r="W8" s="17" t="s">
        <v>46</v>
      </c>
    </row>
    <row r="9" spans="1:23" ht="14.25"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</row>
    <row r="10" spans="1:23" ht="24" customHeight="1">
      <c r="A10" s="10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</row>
    <row r="11" spans="1:23" ht="34.5" customHeight="1" thickBot="1">
      <c r="A11" s="38" t="s">
        <v>54</v>
      </c>
      <c r="B11" s="38"/>
      <c r="C11" s="38"/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38"/>
    </row>
    <row r="12" spans="1:23" ht="11.25" customHeight="1">
      <c r="A12" s="39" t="s">
        <v>0</v>
      </c>
      <c r="B12" s="40"/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1"/>
    </row>
    <row r="13" spans="1:23" s="2" customFormat="1" ht="12.75" customHeight="1">
      <c r="A13" s="42" t="s">
        <v>1</v>
      </c>
      <c r="B13" s="35" t="s">
        <v>2</v>
      </c>
      <c r="C13" s="43" t="s">
        <v>3</v>
      </c>
      <c r="D13" s="44"/>
      <c r="E13" s="45"/>
      <c r="F13" s="26"/>
      <c r="G13" s="49" t="s">
        <v>4</v>
      </c>
      <c r="H13" s="49"/>
      <c r="I13" s="49"/>
      <c r="J13" s="49"/>
      <c r="K13" s="49"/>
      <c r="L13" s="49"/>
      <c r="M13" s="49"/>
      <c r="N13" s="49"/>
      <c r="O13" s="49"/>
      <c r="P13" s="49"/>
      <c r="Q13" s="49"/>
      <c r="R13" s="49"/>
      <c r="S13" s="49"/>
      <c r="T13" s="49"/>
      <c r="U13" s="49"/>
      <c r="V13" s="49"/>
      <c r="W13" s="50"/>
    </row>
    <row r="14" spans="1:23" s="2" customFormat="1" ht="27.75" customHeight="1">
      <c r="A14" s="42"/>
      <c r="B14" s="37"/>
      <c r="C14" s="46"/>
      <c r="D14" s="47"/>
      <c r="E14" s="48"/>
      <c r="F14" s="18"/>
      <c r="G14" s="51" t="s">
        <v>5</v>
      </c>
      <c r="H14" s="56"/>
      <c r="I14" s="52"/>
      <c r="J14" s="51" t="s">
        <v>6</v>
      </c>
      <c r="K14" s="52"/>
      <c r="L14" s="51" t="s">
        <v>7</v>
      </c>
      <c r="M14" s="52"/>
      <c r="N14" s="51" t="s">
        <v>8</v>
      </c>
      <c r="O14" s="52"/>
      <c r="P14" s="51" t="s">
        <v>9</v>
      </c>
      <c r="Q14" s="52"/>
      <c r="R14" s="51" t="s">
        <v>10</v>
      </c>
      <c r="S14" s="52"/>
      <c r="T14" s="51" t="s">
        <v>11</v>
      </c>
      <c r="U14" s="52"/>
      <c r="V14" s="49" t="s">
        <v>12</v>
      </c>
      <c r="W14" s="50"/>
    </row>
    <row r="15" spans="1:23" s="2" customFormat="1" ht="21.75" customHeight="1">
      <c r="A15" s="29">
        <v>111070</v>
      </c>
      <c r="B15" s="32" t="s">
        <v>13</v>
      </c>
      <c r="C15" s="35" t="s">
        <v>14</v>
      </c>
      <c r="D15" s="35" t="s">
        <v>15</v>
      </c>
      <c r="E15" s="35" t="s">
        <v>50</v>
      </c>
      <c r="F15" s="35"/>
      <c r="G15" s="35" t="s">
        <v>14</v>
      </c>
      <c r="H15" s="35" t="s">
        <v>15</v>
      </c>
      <c r="I15" s="35" t="s">
        <v>51</v>
      </c>
      <c r="J15" s="35" t="s">
        <v>14</v>
      </c>
      <c r="K15" s="35" t="s">
        <v>15</v>
      </c>
      <c r="L15" s="35" t="s">
        <v>14</v>
      </c>
      <c r="M15" s="35" t="s">
        <v>15</v>
      </c>
      <c r="N15" s="35" t="s">
        <v>14</v>
      </c>
      <c r="O15" s="35" t="s">
        <v>15</v>
      </c>
      <c r="P15" s="35" t="s">
        <v>14</v>
      </c>
      <c r="Q15" s="35" t="s">
        <v>15</v>
      </c>
      <c r="R15" s="35" t="s">
        <v>14</v>
      </c>
      <c r="S15" s="35" t="s">
        <v>15</v>
      </c>
      <c r="T15" s="35" t="s">
        <v>14</v>
      </c>
      <c r="U15" s="35" t="s">
        <v>15</v>
      </c>
      <c r="V15" s="35" t="s">
        <v>14</v>
      </c>
      <c r="W15" s="53" t="s">
        <v>15</v>
      </c>
    </row>
    <row r="16" spans="1:23" ht="12.75" customHeight="1">
      <c r="A16" s="30"/>
      <c r="B16" s="33"/>
      <c r="C16" s="36"/>
      <c r="D16" s="36"/>
      <c r="E16" s="36" t="s">
        <v>16</v>
      </c>
      <c r="F16" s="36"/>
      <c r="G16" s="36">
        <v>1</v>
      </c>
      <c r="H16" s="36">
        <v>1</v>
      </c>
      <c r="I16" s="36" t="s">
        <v>16</v>
      </c>
      <c r="J16" s="36" t="s">
        <v>17</v>
      </c>
      <c r="K16" s="36" t="s">
        <v>18</v>
      </c>
      <c r="L16" s="36" t="s">
        <v>19</v>
      </c>
      <c r="M16" s="36" t="s">
        <v>19</v>
      </c>
      <c r="N16" s="36" t="s">
        <v>20</v>
      </c>
      <c r="O16" s="36" t="s">
        <v>21</v>
      </c>
      <c r="P16" s="36" t="s">
        <v>22</v>
      </c>
      <c r="Q16" s="36" t="s">
        <v>22</v>
      </c>
      <c r="R16" s="36" t="s">
        <v>23</v>
      </c>
      <c r="S16" s="36" t="s">
        <v>24</v>
      </c>
      <c r="T16" s="36" t="s">
        <v>25</v>
      </c>
      <c r="U16" s="36" t="s">
        <v>25</v>
      </c>
      <c r="V16" s="36" t="s">
        <v>26</v>
      </c>
      <c r="W16" s="54" t="s">
        <v>26</v>
      </c>
    </row>
    <row r="17" spans="1:23" ht="6" customHeight="1">
      <c r="A17" s="30"/>
      <c r="B17" s="33"/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54"/>
    </row>
    <row r="18" spans="1:23" ht="11.25" customHeight="1">
      <c r="A18" s="30"/>
      <c r="B18" s="33"/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55"/>
    </row>
    <row r="19" spans="1:23" ht="22.5" customHeight="1">
      <c r="A19" s="30"/>
      <c r="B19" s="34"/>
      <c r="C19" s="12">
        <f>G19+J19+L19+N19+P19+R19+T19+V19</f>
        <v>4303329</v>
      </c>
      <c r="D19" s="19">
        <f>K19+M19+O19+Q19+S19+U19+W19+H19</f>
        <v>3223416.16</v>
      </c>
      <c r="E19" s="12"/>
      <c r="F19" s="12"/>
      <c r="G19" s="12">
        <f>SUM(G21:G22)</f>
        <v>36309</v>
      </c>
      <c r="H19" s="12">
        <f>SUM(H21:H22)</f>
        <v>35833.300000000003</v>
      </c>
      <c r="I19" s="12"/>
      <c r="J19" s="12">
        <f>J20+J21+J22</f>
        <v>979120</v>
      </c>
      <c r="K19" s="12">
        <f>SUM(K21:K22)+K20</f>
        <v>769582.02</v>
      </c>
      <c r="L19" s="12">
        <f>L20+L21+L22</f>
        <v>617946</v>
      </c>
      <c r="M19" s="12">
        <f>SUM(M21:M22)+M20</f>
        <v>472182.54000000004</v>
      </c>
      <c r="N19" s="12">
        <f>N20+N21+N22</f>
        <v>763556</v>
      </c>
      <c r="O19" s="12">
        <f>SUM(O21:O22)+O20</f>
        <v>618530.18000000005</v>
      </c>
      <c r="P19" s="12">
        <f>P20+P21+P22</f>
        <v>795544</v>
      </c>
      <c r="Q19" s="12">
        <f>SUM(Q21:Q22)+Q20</f>
        <v>645188.03</v>
      </c>
      <c r="R19" s="12">
        <f>R20+R21+R22</f>
        <v>391865</v>
      </c>
      <c r="S19" s="12">
        <f>SUM(S21:S22)+S20</f>
        <v>207382.49</v>
      </c>
      <c r="T19" s="12">
        <f>T20+T21+T22</f>
        <v>389496</v>
      </c>
      <c r="U19" s="12">
        <f>SUM(U21:U22)+U20</f>
        <v>297141.33999999997</v>
      </c>
      <c r="V19" s="12">
        <f>V20+V21+V22</f>
        <v>329493</v>
      </c>
      <c r="W19" s="13">
        <f>SUM(W21:W22)+W20</f>
        <v>177576.26</v>
      </c>
    </row>
    <row r="20" spans="1:23" ht="63.75">
      <c r="A20" s="30"/>
      <c r="B20" s="11" t="s">
        <v>52</v>
      </c>
      <c r="C20" s="12">
        <f>G20+J20+L20+N20+P20+R20+T20+V20</f>
        <v>2492803</v>
      </c>
      <c r="D20" s="19">
        <f t="shared" ref="D20:D37" si="0">K20+M20+O20+Q20+S20+U20+W20+H20</f>
        <v>1689520.81</v>
      </c>
      <c r="E20" s="12"/>
      <c r="F20" s="12"/>
      <c r="G20" s="12">
        <v>0</v>
      </c>
      <c r="H20" s="12">
        <v>0</v>
      </c>
      <c r="I20" s="12"/>
      <c r="J20" s="12">
        <v>591348</v>
      </c>
      <c r="K20" s="12">
        <v>413297.77</v>
      </c>
      <c r="L20" s="12">
        <v>383575</v>
      </c>
      <c r="M20" s="12">
        <v>242993.64</v>
      </c>
      <c r="N20" s="12">
        <v>438336</v>
      </c>
      <c r="O20" s="12">
        <v>365318.9</v>
      </c>
      <c r="P20" s="12">
        <v>466185</v>
      </c>
      <c r="Q20" s="12">
        <v>367184.73</v>
      </c>
      <c r="R20" s="12">
        <v>216795</v>
      </c>
      <c r="S20" s="12">
        <v>70013.61</v>
      </c>
      <c r="T20" s="12">
        <v>221385</v>
      </c>
      <c r="U20" s="12">
        <v>156333.9</v>
      </c>
      <c r="V20" s="12">
        <v>175179</v>
      </c>
      <c r="W20" s="13">
        <v>74378.259999999995</v>
      </c>
    </row>
    <row r="21" spans="1:23" ht="25.5">
      <c r="A21" s="30"/>
      <c r="B21" s="11" t="s">
        <v>27</v>
      </c>
      <c r="C21" s="12">
        <f>G21+J21+L21+N21+P21+R21+T21+V21</f>
        <v>1687986</v>
      </c>
      <c r="D21" s="19">
        <f t="shared" si="0"/>
        <v>1411355.3499999999</v>
      </c>
      <c r="E21" s="12"/>
      <c r="F21" s="12"/>
      <c r="G21" s="12">
        <v>9659</v>
      </c>
      <c r="H21" s="12">
        <v>9183.2999999999993</v>
      </c>
      <c r="I21" s="12"/>
      <c r="J21" s="12">
        <v>373472</v>
      </c>
      <c r="K21" s="12">
        <v>341984.25</v>
      </c>
      <c r="L21" s="12">
        <v>220771</v>
      </c>
      <c r="M21" s="12">
        <v>215588.9</v>
      </c>
      <c r="N21" s="12">
        <v>310920</v>
      </c>
      <c r="O21" s="12">
        <v>238911.28</v>
      </c>
      <c r="P21" s="12">
        <v>315059</v>
      </c>
      <c r="Q21" s="12">
        <v>263703.3</v>
      </c>
      <c r="R21" s="12">
        <v>161900</v>
      </c>
      <c r="S21" s="12">
        <v>124198.88</v>
      </c>
      <c r="T21" s="12">
        <v>155001</v>
      </c>
      <c r="U21" s="12">
        <v>127697.44</v>
      </c>
      <c r="V21" s="12">
        <v>141204</v>
      </c>
      <c r="W21" s="13">
        <v>90088</v>
      </c>
    </row>
    <row r="22" spans="1:23" ht="36" customHeight="1">
      <c r="A22" s="30"/>
      <c r="B22" s="11" t="s">
        <v>28</v>
      </c>
      <c r="C22" s="12">
        <f t="shared" ref="C22:C33" si="1">G22+J22+L22+N22+P22+R22+T22+V22</f>
        <v>122540</v>
      </c>
      <c r="D22" s="19">
        <f t="shared" si="0"/>
        <v>122540</v>
      </c>
      <c r="E22" s="12"/>
      <c r="F22" s="12"/>
      <c r="G22" s="12">
        <v>26650</v>
      </c>
      <c r="H22" s="12">
        <v>26650</v>
      </c>
      <c r="I22" s="12"/>
      <c r="J22" s="12">
        <v>14300</v>
      </c>
      <c r="K22" s="12">
        <v>14300</v>
      </c>
      <c r="L22" s="12">
        <v>13600</v>
      </c>
      <c r="M22" s="12">
        <v>13600</v>
      </c>
      <c r="N22" s="12">
        <v>14300</v>
      </c>
      <c r="O22" s="12">
        <v>14300</v>
      </c>
      <c r="P22" s="12">
        <v>14300</v>
      </c>
      <c r="Q22" s="12">
        <v>14300</v>
      </c>
      <c r="R22" s="12">
        <v>13170</v>
      </c>
      <c r="S22" s="12">
        <v>13170</v>
      </c>
      <c r="T22" s="12">
        <v>13110</v>
      </c>
      <c r="U22" s="12">
        <v>13110</v>
      </c>
      <c r="V22" s="12">
        <v>13110</v>
      </c>
      <c r="W22" s="13">
        <v>13110</v>
      </c>
    </row>
    <row r="23" spans="1:23">
      <c r="A23" s="30"/>
      <c r="B23" s="11" t="s">
        <v>29</v>
      </c>
      <c r="C23" s="12">
        <f>G23+J23+L23+N23+P23+R23+T23+V23</f>
        <v>448819</v>
      </c>
      <c r="D23" s="19">
        <f t="shared" si="0"/>
        <v>379800.72229999996</v>
      </c>
      <c r="E23" s="12"/>
      <c r="F23" s="12"/>
      <c r="G23" s="12">
        <f>SUM(G24:G26)+G27</f>
        <v>8279</v>
      </c>
      <c r="H23" s="12">
        <f>SUM(H24:H26)+H27</f>
        <v>8158.9400000000005</v>
      </c>
      <c r="I23" s="12"/>
      <c r="J23" s="12">
        <f t="shared" ref="J23:W23" si="2">SUM(J24:J26)+J27</f>
        <v>96513</v>
      </c>
      <c r="K23" s="12">
        <f t="shared" si="2"/>
        <v>88642.057499999995</v>
      </c>
      <c r="L23" s="12">
        <f t="shared" si="2"/>
        <v>58051</v>
      </c>
      <c r="M23" s="12">
        <f t="shared" si="2"/>
        <v>56891.689999999995</v>
      </c>
      <c r="N23" s="12">
        <f t="shared" si="2"/>
        <v>80877</v>
      </c>
      <c r="O23" s="12">
        <f t="shared" si="2"/>
        <v>62873.808400000002</v>
      </c>
      <c r="P23" s="12">
        <f t="shared" si="2"/>
        <v>81910</v>
      </c>
      <c r="Q23" s="12">
        <f t="shared" si="2"/>
        <v>69072.2</v>
      </c>
      <c r="R23" s="12">
        <f t="shared" si="2"/>
        <v>43371</v>
      </c>
      <c r="S23" s="12">
        <f t="shared" si="2"/>
        <v>33947.126400000001</v>
      </c>
      <c r="T23" s="12">
        <f t="shared" si="2"/>
        <v>41633</v>
      </c>
      <c r="U23" s="12">
        <f t="shared" si="2"/>
        <v>34808.549999999996</v>
      </c>
      <c r="V23" s="12">
        <f t="shared" si="2"/>
        <v>38185</v>
      </c>
      <c r="W23" s="13">
        <f t="shared" si="2"/>
        <v>25406.35</v>
      </c>
    </row>
    <row r="24" spans="1:23" ht="12.75" customHeight="1">
      <c r="A24" s="30"/>
      <c r="B24" s="11" t="s">
        <v>30</v>
      </c>
      <c r="C24" s="12">
        <f t="shared" si="1"/>
        <v>50625</v>
      </c>
      <c r="D24" s="19">
        <f t="shared" si="0"/>
        <v>42340.982299999996</v>
      </c>
      <c r="E24" s="12"/>
      <c r="F24" s="12"/>
      <c r="G24" s="12">
        <v>290</v>
      </c>
      <c r="H24" s="12">
        <v>275.51</v>
      </c>
      <c r="I24" s="12"/>
      <c r="J24" s="12">
        <v>11204</v>
      </c>
      <c r="K24" s="12">
        <f>K21*3%</f>
        <v>10259.5275</v>
      </c>
      <c r="L24" s="12">
        <v>6609</v>
      </c>
      <c r="M24" s="12">
        <v>6467.96</v>
      </c>
      <c r="N24" s="12">
        <v>9328</v>
      </c>
      <c r="O24" s="12">
        <f>O21*3%</f>
        <v>7167.3383999999996</v>
      </c>
      <c r="P24" s="12">
        <v>9451</v>
      </c>
      <c r="Q24" s="12">
        <v>7911.12</v>
      </c>
      <c r="R24" s="12">
        <v>4857</v>
      </c>
      <c r="S24" s="12">
        <f>S21*3%</f>
        <v>3725.9663999999998</v>
      </c>
      <c r="T24" s="12">
        <v>4650</v>
      </c>
      <c r="U24" s="12">
        <v>3830.92</v>
      </c>
      <c r="V24" s="12">
        <v>4236</v>
      </c>
      <c r="W24" s="13">
        <f>W21*3%</f>
        <v>2702.64</v>
      </c>
    </row>
    <row r="25" spans="1:23" ht="12.75" customHeight="1">
      <c r="A25" s="30"/>
      <c r="B25" s="11" t="s">
        <v>31</v>
      </c>
      <c r="C25" s="12">
        <f>G25+J25+L25+N25+P25+R25+T25+V25</f>
        <v>374682</v>
      </c>
      <c r="D25" s="19">
        <f t="shared" si="0"/>
        <v>317518.94</v>
      </c>
      <c r="E25" s="12"/>
      <c r="F25" s="12"/>
      <c r="G25" s="12">
        <v>7517</v>
      </c>
      <c r="H25" s="12">
        <v>7417.58</v>
      </c>
      <c r="I25" s="12"/>
      <c r="J25" s="12">
        <v>80268</v>
      </c>
      <c r="K25" s="12">
        <v>73750.84</v>
      </c>
      <c r="L25" s="12">
        <v>48419</v>
      </c>
      <c r="M25" s="12">
        <v>47444.14</v>
      </c>
      <c r="N25" s="12">
        <v>67321</v>
      </c>
      <c r="O25" s="12">
        <v>52414.73</v>
      </c>
      <c r="P25" s="12">
        <v>68177</v>
      </c>
      <c r="Q25" s="12">
        <v>57547.03</v>
      </c>
      <c r="R25" s="12">
        <v>36239</v>
      </c>
      <c r="S25" s="12">
        <v>28435.360000000001</v>
      </c>
      <c r="T25" s="12">
        <v>34798</v>
      </c>
      <c r="U25" s="12">
        <v>29147.14</v>
      </c>
      <c r="V25" s="12">
        <v>31943</v>
      </c>
      <c r="W25" s="13">
        <v>21362.12</v>
      </c>
    </row>
    <row r="26" spans="1:23" ht="12.75" customHeight="1">
      <c r="A26" s="30"/>
      <c r="B26" s="11" t="s">
        <v>32</v>
      </c>
      <c r="C26" s="12">
        <f t="shared" si="1"/>
        <v>5429</v>
      </c>
      <c r="D26" s="19">
        <f t="shared" si="0"/>
        <v>4601.72</v>
      </c>
      <c r="E26" s="12"/>
      <c r="F26" s="12"/>
      <c r="G26" s="12">
        <v>109</v>
      </c>
      <c r="H26" s="12">
        <v>107.5</v>
      </c>
      <c r="I26" s="12"/>
      <c r="J26" s="12">
        <v>1163</v>
      </c>
      <c r="K26" s="12">
        <v>1068.8499999999999</v>
      </c>
      <c r="L26" s="12">
        <v>701</v>
      </c>
      <c r="M26" s="12">
        <v>687.6</v>
      </c>
      <c r="N26" s="12">
        <v>976</v>
      </c>
      <c r="O26" s="12">
        <v>759.63</v>
      </c>
      <c r="P26" s="12">
        <v>988</v>
      </c>
      <c r="Q26" s="12">
        <v>834.01</v>
      </c>
      <c r="R26" s="12">
        <v>525</v>
      </c>
      <c r="S26" s="12">
        <v>412.11</v>
      </c>
      <c r="T26" s="12">
        <v>504</v>
      </c>
      <c r="U26" s="12">
        <v>422.42</v>
      </c>
      <c r="V26" s="12">
        <v>463</v>
      </c>
      <c r="W26" s="13">
        <v>309.60000000000002</v>
      </c>
    </row>
    <row r="27" spans="1:23" ht="12.75" customHeight="1">
      <c r="A27" s="30"/>
      <c r="B27" s="11" t="s">
        <v>33</v>
      </c>
      <c r="C27" s="12">
        <f t="shared" si="1"/>
        <v>18083</v>
      </c>
      <c r="D27" s="19">
        <f t="shared" si="0"/>
        <v>15339.08</v>
      </c>
      <c r="E27" s="12"/>
      <c r="F27" s="12"/>
      <c r="G27" s="12">
        <v>363</v>
      </c>
      <c r="H27" s="12">
        <v>358.35</v>
      </c>
      <c r="I27" s="12"/>
      <c r="J27" s="12">
        <v>3878</v>
      </c>
      <c r="K27" s="12">
        <v>3562.84</v>
      </c>
      <c r="L27" s="12">
        <v>2322</v>
      </c>
      <c r="M27" s="12">
        <v>2291.9899999999998</v>
      </c>
      <c r="N27" s="12">
        <v>3252</v>
      </c>
      <c r="O27" s="12">
        <v>2532.11</v>
      </c>
      <c r="P27" s="12">
        <v>3294</v>
      </c>
      <c r="Q27" s="12">
        <v>2780.04</v>
      </c>
      <c r="R27" s="12">
        <v>1750</v>
      </c>
      <c r="S27" s="12">
        <v>1373.69</v>
      </c>
      <c r="T27" s="12">
        <v>1681</v>
      </c>
      <c r="U27" s="12">
        <v>1408.07</v>
      </c>
      <c r="V27" s="12">
        <v>1543</v>
      </c>
      <c r="W27" s="13">
        <v>1031.99</v>
      </c>
    </row>
    <row r="28" spans="1:23" s="3" customFormat="1" ht="14.25" customHeight="1">
      <c r="A28" s="30"/>
      <c r="B28" s="20" t="s">
        <v>34</v>
      </c>
      <c r="C28" s="12">
        <f t="shared" si="1"/>
        <v>17945</v>
      </c>
      <c r="D28" s="19">
        <f t="shared" si="0"/>
        <v>16108</v>
      </c>
      <c r="E28" s="12">
        <f t="shared" ref="E28:E37" si="3">I28</f>
        <v>4291</v>
      </c>
      <c r="F28" s="12">
        <f>D28-E28</f>
        <v>11817</v>
      </c>
      <c r="G28" s="12">
        <v>17945</v>
      </c>
      <c r="H28" s="12">
        <v>16108</v>
      </c>
      <c r="I28" s="12">
        <v>4291</v>
      </c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3"/>
    </row>
    <row r="29" spans="1:23" s="4" customFormat="1" ht="24.75" customHeight="1">
      <c r="A29" s="30"/>
      <c r="B29" s="20" t="s">
        <v>35</v>
      </c>
      <c r="C29" s="12">
        <f t="shared" si="1"/>
        <v>8826</v>
      </c>
      <c r="D29" s="19">
        <f t="shared" si="0"/>
        <v>7406</v>
      </c>
      <c r="E29" s="12">
        <f t="shared" si="3"/>
        <v>1422</v>
      </c>
      <c r="F29" s="12">
        <f t="shared" ref="F29:F37" si="4">D29-E29</f>
        <v>5984</v>
      </c>
      <c r="G29" s="12">
        <v>8826</v>
      </c>
      <c r="H29" s="12">
        <v>7406</v>
      </c>
      <c r="I29" s="12">
        <v>1422</v>
      </c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3"/>
    </row>
    <row r="30" spans="1:23" ht="63" customHeight="1">
      <c r="A30" s="30"/>
      <c r="B30" s="21" t="s">
        <v>55</v>
      </c>
      <c r="C30" s="12">
        <f t="shared" si="1"/>
        <v>1680</v>
      </c>
      <c r="D30" s="19">
        <f t="shared" si="0"/>
        <v>1680</v>
      </c>
      <c r="E30" s="12">
        <v>0</v>
      </c>
      <c r="F30" s="12">
        <f t="shared" si="4"/>
        <v>1680</v>
      </c>
      <c r="G30" s="12">
        <v>1680</v>
      </c>
      <c r="H30" s="12">
        <v>1680</v>
      </c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3"/>
    </row>
    <row r="31" spans="1:23" ht="24.75" customHeight="1">
      <c r="A31" s="30"/>
      <c r="B31" s="21" t="s">
        <v>36</v>
      </c>
      <c r="C31" s="12">
        <f t="shared" si="1"/>
        <v>564097</v>
      </c>
      <c r="D31" s="19">
        <f t="shared" si="0"/>
        <v>564096</v>
      </c>
      <c r="E31" s="12">
        <f t="shared" si="3"/>
        <v>560096</v>
      </c>
      <c r="F31" s="12">
        <f t="shared" si="4"/>
        <v>4000</v>
      </c>
      <c r="G31" s="12">
        <v>564097</v>
      </c>
      <c r="H31" s="12">
        <v>564096</v>
      </c>
      <c r="I31" s="12">
        <v>560096</v>
      </c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3"/>
    </row>
    <row r="32" spans="1:23" ht="13.5" customHeight="1">
      <c r="A32" s="30"/>
      <c r="B32" s="11" t="s">
        <v>37</v>
      </c>
      <c r="C32" s="12">
        <f t="shared" si="1"/>
        <v>700</v>
      </c>
      <c r="D32" s="19">
        <f t="shared" si="0"/>
        <v>700</v>
      </c>
      <c r="E32" s="12">
        <f t="shared" si="3"/>
        <v>0</v>
      </c>
      <c r="F32" s="12">
        <f t="shared" si="4"/>
        <v>700</v>
      </c>
      <c r="G32" s="12">
        <v>700</v>
      </c>
      <c r="H32" s="12">
        <v>700</v>
      </c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3"/>
    </row>
    <row r="33" spans="1:24" ht="36.75" customHeight="1">
      <c r="A33" s="30"/>
      <c r="B33" s="11" t="s">
        <v>38</v>
      </c>
      <c r="C33" s="12">
        <f t="shared" si="1"/>
        <v>5048</v>
      </c>
      <c r="D33" s="19">
        <f t="shared" si="0"/>
        <v>4714</v>
      </c>
      <c r="E33" s="12">
        <f t="shared" si="3"/>
        <v>1250</v>
      </c>
      <c r="F33" s="12">
        <f t="shared" si="4"/>
        <v>3464</v>
      </c>
      <c r="G33" s="12">
        <v>5048</v>
      </c>
      <c r="H33" s="12">
        <v>4714</v>
      </c>
      <c r="I33" s="12">
        <v>1250</v>
      </c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3"/>
    </row>
    <row r="34" spans="1:24" ht="13.5" customHeight="1">
      <c r="A34" s="30"/>
      <c r="B34" s="11" t="s">
        <v>39</v>
      </c>
      <c r="C34" s="12">
        <f>G34+J34+L34+N34+P34+R34+T34+V34</f>
        <v>312940</v>
      </c>
      <c r="D34" s="19">
        <f t="shared" si="0"/>
        <v>301309</v>
      </c>
      <c r="E34" s="12">
        <f t="shared" si="3"/>
        <v>293659</v>
      </c>
      <c r="F34" s="12">
        <f t="shared" si="4"/>
        <v>7650</v>
      </c>
      <c r="G34" s="12">
        <v>312940</v>
      </c>
      <c r="H34" s="12">
        <v>301309</v>
      </c>
      <c r="I34" s="12">
        <v>293659</v>
      </c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3"/>
    </row>
    <row r="35" spans="1:24" ht="25.5">
      <c r="A35" s="31"/>
      <c r="B35" s="21" t="s">
        <v>40</v>
      </c>
      <c r="C35" s="12">
        <f>G35+J35+L35+N35+P35+R35+T35+V35</f>
        <v>7848</v>
      </c>
      <c r="D35" s="19">
        <f t="shared" si="0"/>
        <v>7848</v>
      </c>
      <c r="E35" s="12">
        <f t="shared" si="3"/>
        <v>7848</v>
      </c>
      <c r="F35" s="12">
        <f t="shared" si="4"/>
        <v>0</v>
      </c>
      <c r="G35" s="12">
        <v>7848</v>
      </c>
      <c r="H35" s="12">
        <v>7848</v>
      </c>
      <c r="I35" s="12">
        <v>7848</v>
      </c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3"/>
      <c r="X35" s="5"/>
    </row>
    <row r="36" spans="1:24" ht="15.75">
      <c r="A36" s="27"/>
      <c r="B36" s="21" t="s">
        <v>41</v>
      </c>
      <c r="C36" s="12">
        <f>G36+J36+L36+N36+P36+R36+T36+V36</f>
        <v>28968</v>
      </c>
      <c r="D36" s="19">
        <f t="shared" si="0"/>
        <v>25235</v>
      </c>
      <c r="E36" s="12">
        <f t="shared" si="3"/>
        <v>20622</v>
      </c>
      <c r="F36" s="12">
        <f t="shared" si="4"/>
        <v>4613</v>
      </c>
      <c r="G36" s="12">
        <v>28968</v>
      </c>
      <c r="H36" s="12">
        <v>25235</v>
      </c>
      <c r="I36" s="12">
        <v>20622</v>
      </c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3"/>
      <c r="X36" s="5"/>
    </row>
    <row r="37" spans="1:24" ht="13.5" thickBot="1">
      <c r="A37" s="14"/>
      <c r="B37" s="22" t="s">
        <v>53</v>
      </c>
      <c r="C37" s="23">
        <f>J37+L37+N37+P37+R37+T37+V37+G37</f>
        <v>5700200</v>
      </c>
      <c r="D37" s="23">
        <f t="shared" si="0"/>
        <v>4532312.8823000006</v>
      </c>
      <c r="E37" s="24">
        <f t="shared" si="3"/>
        <v>889188</v>
      </c>
      <c r="F37" s="24">
        <f t="shared" si="4"/>
        <v>3643124.8823000006</v>
      </c>
      <c r="G37" s="24">
        <f>G19+G23+G28+G29+G32+G34+G35+G30+G31+G33+G36</f>
        <v>992640</v>
      </c>
      <c r="H37" s="24">
        <f>H19+H23+H28+H29+H32+H34+H35+H30+H31+H33+H36</f>
        <v>973088.24</v>
      </c>
      <c r="I37" s="24">
        <f t="shared" ref="I37:W37" si="5">I19+I23+I28+I29+I32+I34+I35+I30+I31+I33+I36</f>
        <v>889188</v>
      </c>
      <c r="J37" s="24">
        <f t="shared" si="5"/>
        <v>1075633</v>
      </c>
      <c r="K37" s="24">
        <f t="shared" si="5"/>
        <v>858224.07750000001</v>
      </c>
      <c r="L37" s="24">
        <f t="shared" si="5"/>
        <v>675997</v>
      </c>
      <c r="M37" s="24">
        <f t="shared" si="5"/>
        <v>529074.23</v>
      </c>
      <c r="N37" s="24">
        <f t="shared" si="5"/>
        <v>844433</v>
      </c>
      <c r="O37" s="24">
        <f t="shared" si="5"/>
        <v>681403.98840000003</v>
      </c>
      <c r="P37" s="24">
        <f t="shared" si="5"/>
        <v>877454</v>
      </c>
      <c r="Q37" s="24">
        <f t="shared" si="5"/>
        <v>714260.23</v>
      </c>
      <c r="R37" s="24">
        <f t="shared" si="5"/>
        <v>435236</v>
      </c>
      <c r="S37" s="24">
        <f t="shared" si="5"/>
        <v>241329.6164</v>
      </c>
      <c r="T37" s="24">
        <f t="shared" si="5"/>
        <v>431129</v>
      </c>
      <c r="U37" s="24">
        <f t="shared" si="5"/>
        <v>331949.88999999996</v>
      </c>
      <c r="V37" s="24">
        <f t="shared" si="5"/>
        <v>367678</v>
      </c>
      <c r="W37" s="25">
        <f t="shared" si="5"/>
        <v>202982.61000000002</v>
      </c>
    </row>
    <row r="38" spans="1:24">
      <c r="A38" s="6"/>
      <c r="B38" s="6"/>
      <c r="C38" s="6"/>
      <c r="D38" s="7"/>
      <c r="E38" s="7"/>
      <c r="F38" s="7"/>
      <c r="G38" s="7"/>
      <c r="H38" s="7"/>
      <c r="I38" s="7"/>
      <c r="J38" s="7"/>
      <c r="K38" s="7"/>
      <c r="L38" s="7"/>
      <c r="M38" s="8"/>
      <c r="N38" s="7"/>
      <c r="O38" s="8"/>
      <c r="P38" s="7"/>
      <c r="Q38" s="8"/>
      <c r="R38" s="7"/>
      <c r="S38" s="8"/>
      <c r="T38" s="7"/>
      <c r="U38" s="8"/>
      <c r="V38" s="7"/>
      <c r="W38" s="8"/>
    </row>
    <row r="39" spans="1:24">
      <c r="A39" s="6"/>
      <c r="B39" s="6"/>
      <c r="C39" s="6"/>
      <c r="D39" s="9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</row>
    <row r="40" spans="1:24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</row>
    <row r="41" spans="1:24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</row>
    <row r="42" spans="1:24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</row>
    <row r="43" spans="1:24">
      <c r="A43" s="6"/>
      <c r="B43" s="6"/>
      <c r="C43" s="6"/>
      <c r="D43" s="9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</row>
  </sheetData>
  <mergeCells count="37">
    <mergeCell ref="P15:P18"/>
    <mergeCell ref="Q15:Q18"/>
    <mergeCell ref="R15:R18"/>
    <mergeCell ref="G14:I14"/>
    <mergeCell ref="J14:K14"/>
    <mergeCell ref="L14:M14"/>
    <mergeCell ref="I15:I18"/>
    <mergeCell ref="J15:J18"/>
    <mergeCell ref="L15:L18"/>
    <mergeCell ref="M15:M18"/>
    <mergeCell ref="K15:K18"/>
    <mergeCell ref="V14:W14"/>
    <mergeCell ref="V15:V18"/>
    <mergeCell ref="W15:W18"/>
    <mergeCell ref="N14:O14"/>
    <mergeCell ref="S15:S18"/>
    <mergeCell ref="N15:N18"/>
    <mergeCell ref="O15:O18"/>
    <mergeCell ref="R14:S14"/>
    <mergeCell ref="U15:U18"/>
    <mergeCell ref="T15:T18"/>
    <mergeCell ref="G15:G18"/>
    <mergeCell ref="H15:H18"/>
    <mergeCell ref="A11:W11"/>
    <mergeCell ref="A12:W12"/>
    <mergeCell ref="A13:A14"/>
    <mergeCell ref="B13:B14"/>
    <mergeCell ref="C13:E14"/>
    <mergeCell ref="G13:W13"/>
    <mergeCell ref="P14:Q14"/>
    <mergeCell ref="T14:U14"/>
    <mergeCell ref="A15:A35"/>
    <mergeCell ref="B15:B19"/>
    <mergeCell ref="C15:C18"/>
    <mergeCell ref="D15:D18"/>
    <mergeCell ref="E15:E18"/>
    <mergeCell ref="F15:F18"/>
  </mergeCells>
  <phoneticPr fontId="6" type="noConversion"/>
  <pageMargins left="0.78740157480314965" right="0" top="0.75" bottom="0.19685039370078741" header="1.1023622047244095" footer="0.51181102362204722"/>
  <pageSetup paperSize="9" scale="6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исполнение сметы</vt:lpstr>
      <vt:lpstr>'исполнение сметы'!Заголовки_для_печати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 Кирикой</dc:creator>
  <cp:lastModifiedBy>sheremet</cp:lastModifiedBy>
  <cp:lastPrinted>2017-06-01T11:09:51Z</cp:lastPrinted>
  <dcterms:created xsi:type="dcterms:W3CDTF">2016-01-21T11:51:58Z</dcterms:created>
  <dcterms:modified xsi:type="dcterms:W3CDTF">2017-06-01T11:10:49Z</dcterms:modified>
</cp:coreProperties>
</file>